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<sst xmlns="http://schemas.openxmlformats.org/spreadsheetml/2006/main" count="199" uniqueCount="125">
  <si>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Солнечный, мини-гостиница (Республика Крым, г. Судак, микрорайон Юго-Западный, 15)</t>
  </si>
  <si>
    <t>Отправление</t>
  </si>
  <si>
    <t>Дни отдыха</t>
  </si>
  <si>
    <t>дней/ночей на отдыхе</t>
  </si>
  <si>
    <t>Прибытие</t>
  </si>
  <si>
    <t>3-х местный "Стандарт"</t>
  </si>
  <si>
    <t>6-ти местный  двухкомнатный "Люкс"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</si>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</sst>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</row>
    <row r="3" spans="1:8" ht="39.75" customHeight="1">
      <c r="A3" s="7"/>
      <c r="B3" s="7"/>
      <c r="C3" s="7"/>
      <c r="D3" s="7"/>
      <c r="E3" s="3" t="s">
        <v>7</v>
      </c>
      <c r="F3" s="3" t="s">
        <v>8</v>
      </c>
      <c r="G3" s="4" t="s">
        <v>7</v>
      </c>
      <c r="H3" s="4" t="s">
        <v>8</v>
      </c>
    </row>
    <row r="4" spans="1:8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0+13500+5600</f>
        <v>19100</v>
      </c>
      <c r="F4" s="1">
        <f>0+13500+2400</f>
        <v>15900</v>
      </c>
      <c r="G4" s="1">
        <f>0+13500+4400</f>
        <v>17900</v>
      </c>
      <c r="H4" s="1">
        <f>0+13500+2400</f>
        <v>15900</v>
      </c>
    </row>
    <row r="5" spans="1:8" ht="18" customHeight="1">
      <c r="A5" s="2" t="s">
        <v>13</v>
      </c>
      <c r="B5" s="2" t="s">
        <v>14</v>
      </c>
      <c r="C5" s="2" t="s">
        <v>15</v>
      </c>
      <c r="D5" s="2" t="s">
        <v>16</v>
      </c>
      <c r="E5" s="5">
        <f>0+13500+6300</f>
        <v>19800</v>
      </c>
      <c r="F5" s="5">
        <f aca="true" t="shared" si="0" ref="F5:F44">0+13500+2700</f>
        <v>16200</v>
      </c>
      <c r="G5" s="2">
        <f>0+13500+4950</f>
        <v>18450</v>
      </c>
      <c r="H5" s="2">
        <f aca="true" t="shared" si="1" ref="H5:H38">0+13500+2700</f>
        <v>16200</v>
      </c>
    </row>
    <row r="6" spans="1:8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0+13500+6300</f>
        <v>19800</v>
      </c>
      <c r="F6" s="1">
        <f t="shared" si="0"/>
        <v>16200</v>
      </c>
      <c r="G6" s="1">
        <f>0+13500+4950</f>
        <v>18450</v>
      </c>
      <c r="H6" s="1">
        <f t="shared" si="1"/>
        <v>16200</v>
      </c>
    </row>
    <row r="7" spans="1:8" ht="18" customHeight="1">
      <c r="A7" s="2" t="s">
        <v>20</v>
      </c>
      <c r="B7" s="2" t="s">
        <v>21</v>
      </c>
      <c r="C7" s="2" t="s">
        <v>15</v>
      </c>
      <c r="D7" s="2" t="s">
        <v>22</v>
      </c>
      <c r="E7" s="5">
        <f>0+13500+6500</f>
        <v>20000</v>
      </c>
      <c r="F7" s="5">
        <f t="shared" si="0"/>
        <v>16200</v>
      </c>
      <c r="G7" s="2">
        <f>0+13500+5150</f>
        <v>18650</v>
      </c>
      <c r="H7" s="2">
        <f t="shared" si="1"/>
        <v>16200</v>
      </c>
    </row>
    <row r="8" spans="1:8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0+13500+6700</f>
        <v>20200</v>
      </c>
      <c r="F8" s="1">
        <f t="shared" si="0"/>
        <v>16200</v>
      </c>
      <c r="G8" s="1">
        <f>0+13500+5350</f>
        <v>18850</v>
      </c>
      <c r="H8" s="1">
        <f t="shared" si="1"/>
        <v>16200</v>
      </c>
    </row>
    <row r="9" spans="1:8" ht="18" customHeight="1">
      <c r="A9" s="2" t="s">
        <v>26</v>
      </c>
      <c r="B9" s="2" t="s">
        <v>27</v>
      </c>
      <c r="C9" s="2" t="s">
        <v>15</v>
      </c>
      <c r="D9" s="2" t="s">
        <v>28</v>
      </c>
      <c r="E9" s="5">
        <f>0+13500+7000</f>
        <v>20500</v>
      </c>
      <c r="F9" s="5">
        <f t="shared" si="0"/>
        <v>16200</v>
      </c>
      <c r="G9" s="2">
        <f>0+13500+5650</f>
        <v>19150</v>
      </c>
      <c r="H9" s="2">
        <f t="shared" si="1"/>
        <v>16200</v>
      </c>
    </row>
    <row r="10" spans="1:8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0+13500+7200</f>
        <v>20700</v>
      </c>
      <c r="F10" s="1">
        <f t="shared" si="0"/>
        <v>16200</v>
      </c>
      <c r="G10" s="1">
        <f>0+13500+5850</f>
        <v>19350</v>
      </c>
      <c r="H10" s="1">
        <f t="shared" si="1"/>
        <v>16200</v>
      </c>
    </row>
    <row r="11" spans="1:8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5">
        <f>0+13500+7400</f>
        <v>20900</v>
      </c>
      <c r="F11" s="5">
        <f t="shared" si="0"/>
        <v>16200</v>
      </c>
      <c r="G11" s="2">
        <f>0+13500+6050</f>
        <v>19550</v>
      </c>
      <c r="H11" s="2">
        <f t="shared" si="1"/>
        <v>16200</v>
      </c>
    </row>
    <row r="12" spans="1:8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0+13500+7800</f>
        <v>21300</v>
      </c>
      <c r="F12" s="1">
        <f t="shared" si="0"/>
        <v>16200</v>
      </c>
      <c r="G12" s="1">
        <f>0+13500+6450</f>
        <v>19950</v>
      </c>
      <c r="H12" s="1">
        <f t="shared" si="1"/>
        <v>16200</v>
      </c>
    </row>
    <row r="13" spans="1:8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5">
        <f>0+13500+8400</f>
        <v>21900</v>
      </c>
      <c r="F13" s="5">
        <f t="shared" si="0"/>
        <v>16200</v>
      </c>
      <c r="G13" s="2">
        <f>0+13500+7050</f>
        <v>20550</v>
      </c>
      <c r="H13" s="2">
        <f t="shared" si="1"/>
        <v>16200</v>
      </c>
    </row>
    <row r="14" spans="1:8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0+13500+8800</f>
        <v>22300</v>
      </c>
      <c r="F14" s="1">
        <f t="shared" si="0"/>
        <v>16200</v>
      </c>
      <c r="G14" s="1">
        <f>0+13500+7450</f>
        <v>20950</v>
      </c>
      <c r="H14" s="1">
        <f t="shared" si="1"/>
        <v>16200</v>
      </c>
    </row>
    <row r="15" spans="1:8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5">
        <f aca="true" t="shared" si="2" ref="E15:E21">0+13500+9000</f>
        <v>22500</v>
      </c>
      <c r="F15" s="5">
        <f t="shared" si="0"/>
        <v>16200</v>
      </c>
      <c r="G15" s="2">
        <f aca="true" t="shared" si="3" ref="G15:G21">0+13500+7650</f>
        <v>21150</v>
      </c>
      <c r="H15" s="2">
        <f t="shared" si="1"/>
        <v>16200</v>
      </c>
    </row>
    <row r="16" spans="1:8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2"/>
        <v>22500</v>
      </c>
      <c r="F16" s="1">
        <f t="shared" si="0"/>
        <v>16200</v>
      </c>
      <c r="G16" s="1">
        <f t="shared" si="3"/>
        <v>21150</v>
      </c>
      <c r="H16" s="1">
        <f t="shared" si="1"/>
        <v>16200</v>
      </c>
    </row>
    <row r="17" spans="1:8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5">
        <f t="shared" si="2"/>
        <v>22500</v>
      </c>
      <c r="F17" s="5">
        <f t="shared" si="0"/>
        <v>16200</v>
      </c>
      <c r="G17" s="2">
        <f t="shared" si="3"/>
        <v>21150</v>
      </c>
      <c r="H17" s="2">
        <f t="shared" si="1"/>
        <v>16200</v>
      </c>
    </row>
    <row r="18" spans="1:8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2"/>
        <v>22500</v>
      </c>
      <c r="F18" s="1">
        <f t="shared" si="0"/>
        <v>16200</v>
      </c>
      <c r="G18" s="1">
        <f t="shared" si="3"/>
        <v>21150</v>
      </c>
      <c r="H18" s="1">
        <f t="shared" si="1"/>
        <v>16200</v>
      </c>
    </row>
    <row r="19" spans="1:8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5">
        <f t="shared" si="2"/>
        <v>22500</v>
      </c>
      <c r="F19" s="5">
        <f t="shared" si="0"/>
        <v>16200</v>
      </c>
      <c r="G19" s="2">
        <f t="shared" si="3"/>
        <v>21150</v>
      </c>
      <c r="H19" s="2">
        <f t="shared" si="1"/>
        <v>16200</v>
      </c>
    </row>
    <row r="20" spans="1:8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2"/>
        <v>22500</v>
      </c>
      <c r="F20" s="1">
        <f t="shared" si="0"/>
        <v>16200</v>
      </c>
      <c r="G20" s="1">
        <f t="shared" si="3"/>
        <v>21150</v>
      </c>
      <c r="H20" s="1">
        <f t="shared" si="1"/>
        <v>16200</v>
      </c>
    </row>
    <row r="21" spans="1:8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5">
        <f t="shared" si="2"/>
        <v>22500</v>
      </c>
      <c r="F21" s="5">
        <f t="shared" si="0"/>
        <v>16200</v>
      </c>
      <c r="G21" s="2">
        <f t="shared" si="3"/>
        <v>21150</v>
      </c>
      <c r="H21" s="2">
        <f t="shared" si="1"/>
        <v>16200</v>
      </c>
    </row>
    <row r="22" spans="1:8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>0+13500+9100</f>
        <v>22600</v>
      </c>
      <c r="F22" s="1">
        <f t="shared" si="0"/>
        <v>16200</v>
      </c>
      <c r="G22" s="1">
        <f>0+13500+7800</f>
        <v>21300</v>
      </c>
      <c r="H22" s="1">
        <f t="shared" si="1"/>
        <v>16200</v>
      </c>
    </row>
    <row r="23" spans="1:8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5">
        <f>0+13500+9300</f>
        <v>22800</v>
      </c>
      <c r="F23" s="5">
        <f t="shared" si="0"/>
        <v>16200</v>
      </c>
      <c r="G23" s="2">
        <f>0+13500+8100</f>
        <v>21600</v>
      </c>
      <c r="H23" s="2">
        <f t="shared" si="1"/>
        <v>16200</v>
      </c>
    </row>
    <row r="24" spans="1:8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>0+13500+9500</f>
        <v>23000</v>
      </c>
      <c r="F24" s="1">
        <f t="shared" si="0"/>
        <v>16200</v>
      </c>
      <c r="G24" s="1">
        <f>0+13500+8400</f>
        <v>21900</v>
      </c>
      <c r="H24" s="1">
        <f t="shared" si="1"/>
        <v>16200</v>
      </c>
    </row>
    <row r="25" spans="1:8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5">
        <f>0+13500+9800</f>
        <v>23300</v>
      </c>
      <c r="F25" s="5">
        <f t="shared" si="0"/>
        <v>16200</v>
      </c>
      <c r="G25" s="2">
        <f>0+13500+8850</f>
        <v>22350</v>
      </c>
      <c r="H25" s="2">
        <f t="shared" si="1"/>
        <v>16200</v>
      </c>
    </row>
    <row r="26" spans="1:8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aca="true" t="shared" si="4" ref="E26:E38">0+13500+9900</f>
        <v>23400</v>
      </c>
      <c r="F26" s="1">
        <f t="shared" si="0"/>
        <v>16200</v>
      </c>
      <c r="G26" s="1">
        <f aca="true" t="shared" si="5" ref="G26:G38">0+13500+9000</f>
        <v>22500</v>
      </c>
      <c r="H26" s="1">
        <f t="shared" si="1"/>
        <v>16200</v>
      </c>
    </row>
    <row r="27" spans="1:8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5">
        <f t="shared" si="4"/>
        <v>23400</v>
      </c>
      <c r="F27" s="5">
        <f t="shared" si="0"/>
        <v>16200</v>
      </c>
      <c r="G27" s="2">
        <f t="shared" si="5"/>
        <v>22500</v>
      </c>
      <c r="H27" s="2">
        <f t="shared" si="1"/>
        <v>16200</v>
      </c>
    </row>
    <row r="28" spans="1:8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4"/>
        <v>23400</v>
      </c>
      <c r="F28" s="1">
        <f t="shared" si="0"/>
        <v>16200</v>
      </c>
      <c r="G28" s="1">
        <f t="shared" si="5"/>
        <v>22500</v>
      </c>
      <c r="H28" s="1">
        <f t="shared" si="1"/>
        <v>16200</v>
      </c>
    </row>
    <row r="29" spans="1:8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5">
        <f t="shared" si="4"/>
        <v>23400</v>
      </c>
      <c r="F29" s="5">
        <f t="shared" si="0"/>
        <v>16200</v>
      </c>
      <c r="G29" s="2">
        <f t="shared" si="5"/>
        <v>22500</v>
      </c>
      <c r="H29" s="2">
        <f t="shared" si="1"/>
        <v>16200</v>
      </c>
    </row>
    <row r="30" spans="1:8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4"/>
        <v>23400</v>
      </c>
      <c r="F30" s="1">
        <f t="shared" si="0"/>
        <v>16200</v>
      </c>
      <c r="G30" s="1">
        <f t="shared" si="5"/>
        <v>22500</v>
      </c>
      <c r="H30" s="1">
        <f t="shared" si="1"/>
        <v>16200</v>
      </c>
    </row>
    <row r="31" spans="1:8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5">
        <f t="shared" si="4"/>
        <v>23400</v>
      </c>
      <c r="F31" s="5">
        <f t="shared" si="0"/>
        <v>16200</v>
      </c>
      <c r="G31" s="2">
        <f t="shared" si="5"/>
        <v>22500</v>
      </c>
      <c r="H31" s="2">
        <f t="shared" si="1"/>
        <v>16200</v>
      </c>
    </row>
    <row r="32" spans="1:8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4"/>
        <v>23400</v>
      </c>
      <c r="F32" s="1">
        <f t="shared" si="0"/>
        <v>16200</v>
      </c>
      <c r="G32" s="1">
        <f t="shared" si="5"/>
        <v>22500</v>
      </c>
      <c r="H32" s="1">
        <f t="shared" si="1"/>
        <v>16200</v>
      </c>
    </row>
    <row r="33" spans="1:8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5">
        <f t="shared" si="4"/>
        <v>23400</v>
      </c>
      <c r="F33" s="5">
        <f t="shared" si="0"/>
        <v>16200</v>
      </c>
      <c r="G33" s="2">
        <f t="shared" si="5"/>
        <v>22500</v>
      </c>
      <c r="H33" s="2">
        <f t="shared" si="1"/>
        <v>16200</v>
      </c>
    </row>
    <row r="34" spans="1:8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4"/>
        <v>23400</v>
      </c>
      <c r="F34" s="1">
        <f t="shared" si="0"/>
        <v>16200</v>
      </c>
      <c r="G34" s="1">
        <f t="shared" si="5"/>
        <v>22500</v>
      </c>
      <c r="H34" s="1">
        <f t="shared" si="1"/>
        <v>16200</v>
      </c>
    </row>
    <row r="35" spans="1:8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5">
        <f t="shared" si="4"/>
        <v>23400</v>
      </c>
      <c r="F35" s="5">
        <f t="shared" si="0"/>
        <v>16200</v>
      </c>
      <c r="G35" s="2">
        <f t="shared" si="5"/>
        <v>22500</v>
      </c>
      <c r="H35" s="2">
        <f t="shared" si="1"/>
        <v>16200</v>
      </c>
    </row>
    <row r="36" spans="1:8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4"/>
        <v>23400</v>
      </c>
      <c r="F36" s="1">
        <f t="shared" si="0"/>
        <v>16200</v>
      </c>
      <c r="G36" s="1">
        <f t="shared" si="5"/>
        <v>22500</v>
      </c>
      <c r="H36" s="1">
        <f t="shared" si="1"/>
        <v>16200</v>
      </c>
    </row>
    <row r="37" spans="1:8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5">
        <f t="shared" si="4"/>
        <v>23400</v>
      </c>
      <c r="F37" s="5">
        <f t="shared" si="0"/>
        <v>16200</v>
      </c>
      <c r="G37" s="2">
        <f t="shared" si="5"/>
        <v>22500</v>
      </c>
      <c r="H37" s="2">
        <f t="shared" si="1"/>
        <v>16200</v>
      </c>
    </row>
    <row r="38" spans="1:8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4"/>
        <v>23400</v>
      </c>
      <c r="F38" s="1">
        <f t="shared" si="0"/>
        <v>16200</v>
      </c>
      <c r="G38" s="1">
        <f t="shared" si="5"/>
        <v>22500</v>
      </c>
      <c r="H38" s="1">
        <f t="shared" si="1"/>
        <v>16200</v>
      </c>
    </row>
    <row r="39" spans="1:8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5">
        <f>0+13500+9600</f>
        <v>23100</v>
      </c>
      <c r="F39" s="5">
        <f t="shared" si="0"/>
        <v>16200</v>
      </c>
      <c r="G39" s="2">
        <f>0+13500+8100</f>
        <v>21600</v>
      </c>
      <c r="H39" s="2">
        <f>0+13500+3100</f>
        <v>16600</v>
      </c>
    </row>
    <row r="40" spans="1:8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>0+13500+9300</f>
        <v>22800</v>
      </c>
      <c r="F40" s="1">
        <f t="shared" si="0"/>
        <v>16200</v>
      </c>
      <c r="G40" s="1">
        <f>0+13500+7200</f>
        <v>20700</v>
      </c>
      <c r="H40" s="1">
        <f>0+13500+3500</f>
        <v>17000</v>
      </c>
    </row>
    <row r="41" spans="1:8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5">
        <f>0+13500+8850</f>
        <v>22350</v>
      </c>
      <c r="F41" s="5">
        <f t="shared" si="0"/>
        <v>16200</v>
      </c>
      <c r="G41" s="2">
        <f>0+13500+5850</f>
        <v>19350</v>
      </c>
      <c r="H41" s="2">
        <f>0+13500+4100</f>
        <v>17600</v>
      </c>
    </row>
    <row r="42" spans="1:8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0+13500+8550</f>
        <v>22050</v>
      </c>
      <c r="F42" s="1">
        <f t="shared" si="0"/>
        <v>16200</v>
      </c>
      <c r="G42" s="1">
        <f>0+13500+4950</f>
        <v>18450</v>
      </c>
      <c r="H42" s="1">
        <f>0+13500+4500</f>
        <v>18000</v>
      </c>
    </row>
    <row r="43" spans="1:8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5">
        <f>0+13500+8550</f>
        <v>22050</v>
      </c>
      <c r="F43" s="5">
        <f t="shared" si="0"/>
        <v>16200</v>
      </c>
      <c r="G43" s="2">
        <f>0+13500+4950</f>
        <v>18450</v>
      </c>
      <c r="H43" s="2">
        <f>0+13500+4500</f>
        <v>18000</v>
      </c>
    </row>
    <row r="44" spans="1:8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0+13500+8550</f>
        <v>22050</v>
      </c>
      <c r="F44" s="1">
        <f t="shared" si="0"/>
        <v>16200</v>
      </c>
      <c r="G44" s="1">
        <f>0+13500+4950</f>
        <v>18450</v>
      </c>
      <c r="H44" s="1">
        <f>0+13500+4500</f>
        <v>18000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0+13500+10450</f>
        <v>23950</v>
      </c>
      <c r="F45" s="5">
        <f>0+13500+3300</f>
        <v>16800</v>
      </c>
      <c r="G45" s="2">
        <f>0+13500+6050</f>
        <v>19550</v>
      </c>
      <c r="H45" s="2">
        <f>0+13500+5500</f>
        <v>19000</v>
      </c>
    </row>
    <row r="46" spans="1:8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0+13500+8550</f>
        <v>22050</v>
      </c>
      <c r="F46" s="1">
        <f>0+13500+2700</f>
        <v>16200</v>
      </c>
      <c r="G46" s="1">
        <f>0+13500+4950</f>
        <v>18450</v>
      </c>
      <c r="H46" s="1">
        <f>0+13500+4500</f>
        <v>18000</v>
      </c>
    </row>
    <row r="47" spans="1:8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5">
        <f>0+13500+8550</f>
        <v>22050</v>
      </c>
      <c r="F47" s="5">
        <f>0+13500+2700</f>
        <v>16200</v>
      </c>
      <c r="G47" s="2">
        <f>0+13500+4950</f>
        <v>18450</v>
      </c>
      <c r="H47" s="2">
        <f>0+13500+4500</f>
        <v>18000</v>
      </c>
    </row>
    <row r="48" spans="1:8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0+13500+6750</f>
        <v>20250</v>
      </c>
      <c r="F48" s="1">
        <f>0+13500+2700</f>
        <v>16200</v>
      </c>
      <c r="G48" s="1">
        <f>0+13500+4350</f>
        <v>17850</v>
      </c>
      <c r="H48" s="1">
        <f>0+13500+3700</f>
        <v>17200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0+13500+5000</f>
        <v>18500</v>
      </c>
      <c r="F49" s="5">
        <f>0+13500+3000</f>
        <v>16500</v>
      </c>
      <c r="G49" s="2">
        <f>0+13500+4000</f>
        <v>17500</v>
      </c>
      <c r="H49" s="2">
        <f>0+13500+3000</f>
        <v>16500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0+13500+5000</f>
        <v>18500</v>
      </c>
      <c r="F50" s="1">
        <f>0+13500+3000</f>
        <v>16500</v>
      </c>
      <c r="G50" s="1">
        <f>0+13500+4000</f>
        <v>17500</v>
      </c>
      <c r="H50" s="1">
        <f>0+13500+3000</f>
        <v>16500</v>
      </c>
    </row>
    <row r="65536" ht="12.75"/>
  </sheetData>
  <sheetProtection selectLockedCells="1" selectUnlockedCells="1"/>
  <mergeCells count="7">
    <mergeCell ref="A1:H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2022-02-05T20:23:54Z</dcterms:modified>
  <cp:category/>
  <cp:version/>
  <cp:contentType/>
  <cp:contentStatus/>
</cp:coreProperties>
</file>