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<sst xmlns="http://schemas.openxmlformats.org/spreadsheetml/2006/main" count="201" uniqueCount="126">
  <si>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GEORICH, гостевой дом (Республика Крым, г. Судак, ул. Сурожская, 23)</t>
  </si>
  <si>
    <t>Отправление</t>
  </si>
  <si>
    <t>Дни отдыха</t>
  </si>
  <si>
    <t>дней/ночей на отдыхе</t>
  </si>
  <si>
    <t>Прибытие</t>
  </si>
  <si>
    <t>5-ти местный</t>
  </si>
  <si>
    <t>4-х местный</t>
  </si>
  <si>
    <t>3-х местный</t>
  </si>
  <si>
    <t>2-х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</si>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</sst>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0+13500+3840</f>
        <v>17340</v>
      </c>
      <c r="F4" s="1">
        <f>0+13500+4400</f>
        <v>17900</v>
      </c>
      <c r="G4" s="1">
        <f>0+13500+5360</f>
        <v>18860</v>
      </c>
      <c r="H4" s="1">
        <f>0+13500+7200</f>
        <v>20700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>0+13500+4320</f>
        <v>17820</v>
      </c>
      <c r="F5" s="2">
        <f>0+13500+4950</f>
        <v>18450</v>
      </c>
      <c r="G5" s="5">
        <f>0+13500+6030</f>
        <v>19530</v>
      </c>
      <c r="H5" s="2">
        <f>0+13500+8100</f>
        <v>21600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0+13500+4320</f>
        <v>17820</v>
      </c>
      <c r="F6" s="1">
        <f>0+13500+4950</f>
        <v>18450</v>
      </c>
      <c r="G6" s="1">
        <f>0+13500+6030</f>
        <v>19530</v>
      </c>
      <c r="H6" s="1">
        <f>0+13500+8100</f>
        <v>21600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>0+13500+4480</f>
        <v>17980</v>
      </c>
      <c r="F7" s="2">
        <f>0+13500+5150</f>
        <v>18650</v>
      </c>
      <c r="G7" s="5">
        <f>0+13500+6290</f>
        <v>19790</v>
      </c>
      <c r="H7" s="2">
        <f>0+13500+8500</f>
        <v>22000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0+13500+4640</f>
        <v>18140</v>
      </c>
      <c r="F8" s="1">
        <f>0+13500+5350</f>
        <v>18850</v>
      </c>
      <c r="G8" s="1">
        <f>0+13500+6550</f>
        <v>20050</v>
      </c>
      <c r="H8" s="1">
        <f>0+13500+8900</f>
        <v>22400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>0+13500+4880</f>
        <v>18380</v>
      </c>
      <c r="F9" s="2">
        <f>0+13500+5650</f>
        <v>19150</v>
      </c>
      <c r="G9" s="5">
        <f>0+13500+6940</f>
        <v>20440</v>
      </c>
      <c r="H9" s="2">
        <f>0+13500+9500</f>
        <v>23000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aca="true" t="shared" si="0" ref="E10:E17">0+13500+5040</f>
        <v>18540</v>
      </c>
      <c r="F10" s="1">
        <f aca="true" t="shared" si="1" ref="F10:F17">0+13500+5850</f>
        <v>19350</v>
      </c>
      <c r="G10" s="1">
        <f aca="true" t="shared" si="2" ref="G10:G17">0+13500+7200</f>
        <v>20700</v>
      </c>
      <c r="H10" s="1">
        <f aca="true" t="shared" si="3" ref="H10:H17">0+13500+9900</f>
        <v>23400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18540</v>
      </c>
      <c r="F11" s="2">
        <f t="shared" si="1"/>
        <v>19350</v>
      </c>
      <c r="G11" s="5">
        <f t="shared" si="2"/>
        <v>20700</v>
      </c>
      <c r="H11" s="2">
        <f t="shared" si="3"/>
        <v>23400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18540</v>
      </c>
      <c r="F12" s="1">
        <f t="shared" si="1"/>
        <v>19350</v>
      </c>
      <c r="G12" s="1">
        <f t="shared" si="2"/>
        <v>20700</v>
      </c>
      <c r="H12" s="1">
        <f t="shared" si="3"/>
        <v>23400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18540</v>
      </c>
      <c r="F13" s="2">
        <f t="shared" si="1"/>
        <v>19350</v>
      </c>
      <c r="G13" s="5">
        <f t="shared" si="2"/>
        <v>20700</v>
      </c>
      <c r="H13" s="2">
        <f t="shared" si="3"/>
        <v>23400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18540</v>
      </c>
      <c r="F14" s="1">
        <f t="shared" si="1"/>
        <v>19350</v>
      </c>
      <c r="G14" s="1">
        <f t="shared" si="2"/>
        <v>20700</v>
      </c>
      <c r="H14" s="1">
        <f t="shared" si="3"/>
        <v>23400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18540</v>
      </c>
      <c r="F15" s="2">
        <f t="shared" si="1"/>
        <v>19350</v>
      </c>
      <c r="G15" s="5">
        <f t="shared" si="2"/>
        <v>20700</v>
      </c>
      <c r="H15" s="2">
        <f t="shared" si="3"/>
        <v>23400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18540</v>
      </c>
      <c r="F16" s="1">
        <f t="shared" si="1"/>
        <v>19350</v>
      </c>
      <c r="G16" s="1">
        <f t="shared" si="2"/>
        <v>20700</v>
      </c>
      <c r="H16" s="1">
        <f t="shared" si="3"/>
        <v>23400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18540</v>
      </c>
      <c r="F17" s="2">
        <f t="shared" si="1"/>
        <v>19350</v>
      </c>
      <c r="G17" s="5">
        <f t="shared" si="2"/>
        <v>20700</v>
      </c>
      <c r="H17" s="2">
        <f t="shared" si="3"/>
        <v>23400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>0+13500+5220</f>
        <v>18720</v>
      </c>
      <c r="F18" s="1">
        <f>0+13500+6050</f>
        <v>19550</v>
      </c>
      <c r="G18" s="1">
        <f>0+13500+7480</f>
        <v>20980</v>
      </c>
      <c r="H18" s="1">
        <f>0+13500+10300</f>
        <v>23800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>0+13500+5400</f>
        <v>18900</v>
      </c>
      <c r="F19" s="2">
        <f>0+13500+6250</f>
        <v>19750</v>
      </c>
      <c r="G19" s="5">
        <f>0+13500+7760</f>
        <v>21260</v>
      </c>
      <c r="H19" s="2">
        <f>0+13500+10700</f>
        <v>24200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>0+13500+5580</f>
        <v>19080</v>
      </c>
      <c r="F20" s="1">
        <f>0+13500+6450</f>
        <v>19950</v>
      </c>
      <c r="G20" s="1">
        <f>0+13500+8040</f>
        <v>21540</v>
      </c>
      <c r="H20" s="1">
        <f>0+13500+11100</f>
        <v>24600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aca="true" t="shared" si="4" ref="E21:E40">0+13500+5850</f>
        <v>19350</v>
      </c>
      <c r="F21" s="2">
        <f aca="true" t="shared" si="5" ref="F21:F40">0+13500+6750</f>
        <v>20250</v>
      </c>
      <c r="G21" s="5">
        <f aca="true" t="shared" si="6" ref="G21:G40">0+13500+8460</f>
        <v>21960</v>
      </c>
      <c r="H21" s="2">
        <f aca="true" t="shared" si="7" ref="H21:H40">0+13500+11700</f>
        <v>25200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4"/>
        <v>19350</v>
      </c>
      <c r="F22" s="1">
        <f t="shared" si="5"/>
        <v>20250</v>
      </c>
      <c r="G22" s="1">
        <f t="shared" si="6"/>
        <v>21960</v>
      </c>
      <c r="H22" s="1">
        <f t="shared" si="7"/>
        <v>25200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4"/>
        <v>19350</v>
      </c>
      <c r="F23" s="2">
        <f t="shared" si="5"/>
        <v>20250</v>
      </c>
      <c r="G23" s="5">
        <f t="shared" si="6"/>
        <v>21960</v>
      </c>
      <c r="H23" s="2">
        <f t="shared" si="7"/>
        <v>25200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4"/>
        <v>19350</v>
      </c>
      <c r="F24" s="1">
        <f t="shared" si="5"/>
        <v>20250</v>
      </c>
      <c r="G24" s="1">
        <f t="shared" si="6"/>
        <v>21960</v>
      </c>
      <c r="H24" s="1">
        <f t="shared" si="7"/>
        <v>25200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4"/>
        <v>19350</v>
      </c>
      <c r="F25" s="2">
        <f t="shared" si="5"/>
        <v>20250</v>
      </c>
      <c r="G25" s="5">
        <f t="shared" si="6"/>
        <v>21960</v>
      </c>
      <c r="H25" s="2">
        <f t="shared" si="7"/>
        <v>25200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4"/>
        <v>19350</v>
      </c>
      <c r="F26" s="1">
        <f t="shared" si="5"/>
        <v>20250</v>
      </c>
      <c r="G26" s="1">
        <f t="shared" si="6"/>
        <v>21960</v>
      </c>
      <c r="H26" s="1">
        <f t="shared" si="7"/>
        <v>25200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4"/>
        <v>19350</v>
      </c>
      <c r="F27" s="2">
        <f t="shared" si="5"/>
        <v>20250</v>
      </c>
      <c r="G27" s="5">
        <f t="shared" si="6"/>
        <v>21960</v>
      </c>
      <c r="H27" s="2">
        <f t="shared" si="7"/>
        <v>25200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4"/>
        <v>19350</v>
      </c>
      <c r="F28" s="1">
        <f t="shared" si="5"/>
        <v>20250</v>
      </c>
      <c r="G28" s="1">
        <f t="shared" si="6"/>
        <v>21960</v>
      </c>
      <c r="H28" s="1">
        <f t="shared" si="7"/>
        <v>25200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4"/>
        <v>19350</v>
      </c>
      <c r="F29" s="2">
        <f t="shared" si="5"/>
        <v>20250</v>
      </c>
      <c r="G29" s="5">
        <f t="shared" si="6"/>
        <v>21960</v>
      </c>
      <c r="H29" s="2">
        <f t="shared" si="7"/>
        <v>25200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4"/>
        <v>19350</v>
      </c>
      <c r="F30" s="1">
        <f t="shared" si="5"/>
        <v>20250</v>
      </c>
      <c r="G30" s="1">
        <f t="shared" si="6"/>
        <v>21960</v>
      </c>
      <c r="H30" s="1">
        <f t="shared" si="7"/>
        <v>25200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4"/>
        <v>19350</v>
      </c>
      <c r="F31" s="2">
        <f t="shared" si="5"/>
        <v>20250</v>
      </c>
      <c r="G31" s="5">
        <f t="shared" si="6"/>
        <v>21960</v>
      </c>
      <c r="H31" s="2">
        <f t="shared" si="7"/>
        <v>25200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4"/>
        <v>19350</v>
      </c>
      <c r="F32" s="1">
        <f t="shared" si="5"/>
        <v>20250</v>
      </c>
      <c r="G32" s="1">
        <f t="shared" si="6"/>
        <v>21960</v>
      </c>
      <c r="H32" s="1">
        <f t="shared" si="7"/>
        <v>25200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4"/>
        <v>19350</v>
      </c>
      <c r="F33" s="2">
        <f t="shared" si="5"/>
        <v>20250</v>
      </c>
      <c r="G33" s="5">
        <f t="shared" si="6"/>
        <v>21960</v>
      </c>
      <c r="H33" s="2">
        <f t="shared" si="7"/>
        <v>25200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4"/>
        <v>19350</v>
      </c>
      <c r="F34" s="1">
        <f t="shared" si="5"/>
        <v>20250</v>
      </c>
      <c r="G34" s="1">
        <f t="shared" si="6"/>
        <v>21960</v>
      </c>
      <c r="H34" s="1">
        <f t="shared" si="7"/>
        <v>25200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4"/>
        <v>19350</v>
      </c>
      <c r="F35" s="2">
        <f t="shared" si="5"/>
        <v>20250</v>
      </c>
      <c r="G35" s="5">
        <f t="shared" si="6"/>
        <v>21960</v>
      </c>
      <c r="H35" s="2">
        <f t="shared" si="7"/>
        <v>25200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4"/>
        <v>19350</v>
      </c>
      <c r="F36" s="1">
        <f t="shared" si="5"/>
        <v>20250</v>
      </c>
      <c r="G36" s="1">
        <f t="shared" si="6"/>
        <v>21960</v>
      </c>
      <c r="H36" s="1">
        <f t="shared" si="7"/>
        <v>25200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4"/>
        <v>19350</v>
      </c>
      <c r="F37" s="2">
        <f t="shared" si="5"/>
        <v>20250</v>
      </c>
      <c r="G37" s="5">
        <f t="shared" si="6"/>
        <v>21960</v>
      </c>
      <c r="H37" s="2">
        <f t="shared" si="7"/>
        <v>25200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4"/>
        <v>19350</v>
      </c>
      <c r="F38" s="1">
        <f t="shared" si="5"/>
        <v>20250</v>
      </c>
      <c r="G38" s="1">
        <f t="shared" si="6"/>
        <v>21960</v>
      </c>
      <c r="H38" s="1">
        <f t="shared" si="7"/>
        <v>25200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4"/>
        <v>19350</v>
      </c>
      <c r="F39" s="2">
        <f t="shared" si="5"/>
        <v>20250</v>
      </c>
      <c r="G39" s="5">
        <f t="shared" si="6"/>
        <v>21960</v>
      </c>
      <c r="H39" s="2">
        <f t="shared" si="7"/>
        <v>25200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4"/>
        <v>19350</v>
      </c>
      <c r="F40" s="1">
        <f t="shared" si="5"/>
        <v>20250</v>
      </c>
      <c r="G40" s="1">
        <f t="shared" si="6"/>
        <v>21960</v>
      </c>
      <c r="H40" s="1">
        <f t="shared" si="7"/>
        <v>25200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0+13500+5670</f>
        <v>19170</v>
      </c>
      <c r="F41" s="2">
        <f>0+13500+6550</f>
        <v>20050</v>
      </c>
      <c r="G41" s="5">
        <f>0+13500+8180</f>
        <v>21680</v>
      </c>
      <c r="H41" s="2">
        <f>0+13500+11300</f>
        <v>24800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0+13500+5490</f>
        <v>18990</v>
      </c>
      <c r="F42" s="1">
        <f>0+13500+6350</f>
        <v>19850</v>
      </c>
      <c r="G42" s="1">
        <f>0+13500+7900</f>
        <v>21400</v>
      </c>
      <c r="H42" s="1">
        <f>0+13500+10900</f>
        <v>24400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0+13500+5310</f>
        <v>18810</v>
      </c>
      <c r="F43" s="2">
        <f>0+13500+6150</f>
        <v>19650</v>
      </c>
      <c r="G43" s="5">
        <f>0+13500+7620</f>
        <v>21120</v>
      </c>
      <c r="H43" s="2">
        <f>0+13500+10500</f>
        <v>24000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0+13500+5040</f>
        <v>18540</v>
      </c>
      <c r="F44" s="1">
        <f>0+13500+5850</f>
        <v>19350</v>
      </c>
      <c r="G44" s="1">
        <f>0+13500+7200</f>
        <v>20700</v>
      </c>
      <c r="H44" s="1">
        <f>0+13500+9900</f>
        <v>23400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0+13500+6160</f>
        <v>19660</v>
      </c>
      <c r="F45" s="2">
        <f>0+13500+7150</f>
        <v>20650</v>
      </c>
      <c r="G45" s="5">
        <f>0+13500+8800</f>
        <v>22300</v>
      </c>
      <c r="H45" s="2">
        <f>0+13500+12100</f>
        <v>25600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0+13500+5040</f>
        <v>18540</v>
      </c>
      <c r="F46" s="1">
        <f>0+13500+5850</f>
        <v>19350</v>
      </c>
      <c r="G46" s="1">
        <f>0+13500+7200</f>
        <v>20700</v>
      </c>
      <c r="H46" s="1">
        <f>0+13500+9900</f>
        <v>23400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0+13500+5040</f>
        <v>18540</v>
      </c>
      <c r="F47" s="2">
        <f>0+13500+5850</f>
        <v>19350</v>
      </c>
      <c r="G47" s="5">
        <f>0+13500+7200</f>
        <v>20700</v>
      </c>
      <c r="H47" s="2">
        <f>0+13500+9900</f>
        <v>23400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0+13500+4880</f>
        <v>18380</v>
      </c>
      <c r="F48" s="1">
        <f>0+13500+5650</f>
        <v>19150</v>
      </c>
      <c r="G48" s="1">
        <f>0+13500+6960</f>
        <v>20460</v>
      </c>
      <c r="H48" s="1">
        <f>0+13500+9500</f>
        <v>23000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0+13500+5200</f>
        <v>18700</v>
      </c>
      <c r="F49" s="2">
        <f>0+13500+6000</f>
        <v>19500</v>
      </c>
      <c r="G49" s="5">
        <f>0+13500+7400</f>
        <v>20900</v>
      </c>
      <c r="H49" s="2">
        <f>0+13500+10000</f>
        <v>23500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0+13500+3120</f>
        <v>16620</v>
      </c>
      <c r="F50" s="1">
        <f>0+13500+3600</f>
        <v>17100</v>
      </c>
      <c r="G50" s="1">
        <f>0+13500+4440</f>
        <v>17940</v>
      </c>
      <c r="H50" s="1">
        <f>0+13500+6000</f>
        <v>19500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2022-02-05T20:29:21Z</dcterms:modified>
  <cp:category/>
  <cp:version/>
  <cp:contentType/>
  <cp:contentStatus/>
</cp:coreProperties>
</file>