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<sst xmlns="http://schemas.openxmlformats.org/spreadsheetml/2006/main" count="199" uniqueCount="124">
  <si>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Отправление</t>
  </si>
  <si>
    <t>Дни отдыха</t>
  </si>
  <si>
    <t>дней/ночей на отдыхе</t>
  </si>
  <si>
    <t>Прибытие</t>
  </si>
  <si>
    <t>2-х местный номер с удобствами</t>
  </si>
  <si>
    <t>3-х местный номер с удобствами</t>
  </si>
  <si>
    <t>4-х местный номер с удобствами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</si>
  <si>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</si>
  <si>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</si>
  <si>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</si>
  <si>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</si>
  <si>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</si>
  <si>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</si>
  <si>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</si>
  <si>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</si>
  <si>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</si>
  <si>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</si>
  <si>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</si>
  <si>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</si>
  <si>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</si>
  <si>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</si>
  <si>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</si>
  <si>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</si>
  <si>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</si>
  <si>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</si>
  <si>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</si>
  <si>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</si>
  <si>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</si>
  <si>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</si>
  <si>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</si>
  <si>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</si>
  <si>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</si>
  <si>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</si>
  <si>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</si>
  <si>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</si>
  <si>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</si>
  <si>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</si>
  <si>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</si>
  <si>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</si>
  <si>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</si>
  <si>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</si>
  <si>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</si>
  <si>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</si>
  <si>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</si>
  <si>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</si>
  <si>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</si>
  <si>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</si>
  <si>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</si>
  <si>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</si>
  <si>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</si>
  <si>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</si>
  <si>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</si>
  <si>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</si>
  <si>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</si>
  <si>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</si>
  <si>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</si>
  <si>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</si>
  <si>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</si>
  <si>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</si>
  <si>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</si>
  <si>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</si>
  <si>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</si>
  <si>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</si>
  <si>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</si>
  <si>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</si>
  <si>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</si>
  <si>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</si>
  <si>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</si>
  <si>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</si>
  <si>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</si>
  <si>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</si>
  <si>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</si>
  <si>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</si>
  <si>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</si>
  <si>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</si>
  <si>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</si>
  <si>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</si>
  <si>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</si>
  <si>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</si>
  <si>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</si>
  <si>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</si>
  <si>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</si>
  <si>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</si>
  <si>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</si>
  <si>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</si>
  <si>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</si>
  <si>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</si>
  <si>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</si>
  <si>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</si>
  <si>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</si>
  <si>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</si>
  <si>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</si>
  <si>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</si>
  <si>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</si>
  <si>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</si>
  <si>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</si>
  <si>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</si>
  <si>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</si>
  <si>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</si>
  <si>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</si>
  <si>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</si>
  <si>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</si>
  <si>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</si>
  <si>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</si>
  <si>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</si>
  <si>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</si>
  <si>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</si>
  <si>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</si>
  <si>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</si>
  <si>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</si>
  <si>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</si>
  <si>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</si>
  <si>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</si>
  <si>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</si>
  <si>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</si>
  <si>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</si>
  <si>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</si>
  <si>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</si>
  <si>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</si>
  <si>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</si>
  <si>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</si>
  <si>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</si>
  <si>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</si>
  <si>
    <t>У Саши (г. Сочи, пос. Лазаревское, переулок Октябрьский, 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</si>
</sst>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2" sqref="A2:A3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7" t="s">
        <v>123</v>
      </c>
      <c r="B1" s="8"/>
      <c r="C1" s="8"/>
      <c r="D1" s="8"/>
      <c r="E1" s="8"/>
      <c r="F1" s="8"/>
      <c r="G1" s="8"/>
    </row>
    <row r="2" spans="1:7" ht="49.5" customHeight="1">
      <c r="A2" s="9" t="s">
        <v>0</v>
      </c>
      <c r="B2" s="9" t="s">
        <v>1</v>
      </c>
      <c r="C2" s="9" t="s">
        <v>2</v>
      </c>
      <c r="D2" s="9" t="s">
        <v>3</v>
      </c>
      <c r="E2" s="6" t="s">
        <v>4</v>
      </c>
      <c r="F2" s="11" t="s">
        <v>5</v>
      </c>
      <c r="G2" s="6" t="s">
        <v>6</v>
      </c>
    </row>
    <row r="3" spans="1:7" ht="39.75" customHeight="1">
      <c r="A3" s="10"/>
      <c r="B3" s="10"/>
      <c r="C3" s="10"/>
      <c r="D3" s="10"/>
      <c r="E3" s="3" t="s">
        <v>7</v>
      </c>
      <c r="F3" s="4" t="s">
        <v>7</v>
      </c>
      <c r="G3" s="3" t="s">
        <v>7</v>
      </c>
    </row>
    <row r="4" spans="1:7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0+10800+4000</f>
        <v>14800</v>
      </c>
      <c r="F4" s="1">
        <f>0+10800+3200</f>
        <v>14000</v>
      </c>
      <c r="G4" s="1">
        <f>0+10800+3600</f>
        <v>14400</v>
      </c>
    </row>
    <row r="5" spans="1:7" ht="18" customHeight="1">
      <c r="A5" s="2" t="s">
        <v>12</v>
      </c>
      <c r="B5" s="2" t="s">
        <v>13</v>
      </c>
      <c r="C5" s="2" t="s">
        <v>14</v>
      </c>
      <c r="D5" s="2" t="s">
        <v>15</v>
      </c>
      <c r="E5" s="2">
        <f>0+10800+4800</f>
        <v>15600</v>
      </c>
      <c r="F5" s="5">
        <f>0+10800+3900</f>
        <v>14700</v>
      </c>
      <c r="G5" s="2">
        <f>0+10800+4050</f>
        <v>14850</v>
      </c>
    </row>
    <row r="6" spans="1:7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>0+10800+5000</f>
        <v>15800</v>
      </c>
      <c r="F6" s="1">
        <f>0+10800+4100</f>
        <v>14900</v>
      </c>
      <c r="G6" s="1">
        <f>0+10800+4050</f>
        <v>14850</v>
      </c>
    </row>
    <row r="7" spans="1:7" ht="18" customHeight="1">
      <c r="A7" s="2" t="s">
        <v>19</v>
      </c>
      <c r="B7" s="2" t="s">
        <v>20</v>
      </c>
      <c r="C7" s="2" t="s">
        <v>14</v>
      </c>
      <c r="D7" s="2" t="s">
        <v>21</v>
      </c>
      <c r="E7" s="2">
        <f>0+10800+5200</f>
        <v>16000</v>
      </c>
      <c r="F7" s="5">
        <f>0+10800+4300</f>
        <v>15100</v>
      </c>
      <c r="G7" s="2">
        <f>0+10800+4050</f>
        <v>14850</v>
      </c>
    </row>
    <row r="8" spans="1:7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>0+10800+5400</f>
        <v>16200</v>
      </c>
      <c r="F8" s="1">
        <f>0+10800+4500</f>
        <v>15300</v>
      </c>
      <c r="G8" s="1">
        <f>0+10800+4050</f>
        <v>14850</v>
      </c>
    </row>
    <row r="9" spans="1:7" ht="18" customHeight="1">
      <c r="A9" s="2" t="s">
        <v>25</v>
      </c>
      <c r="B9" s="2" t="s">
        <v>26</v>
      </c>
      <c r="C9" s="2" t="s">
        <v>14</v>
      </c>
      <c r="D9" s="2" t="s">
        <v>27</v>
      </c>
      <c r="E9" s="2">
        <f>0+10800+5700</f>
        <v>16500</v>
      </c>
      <c r="F9" s="5">
        <f>0+10800+4700</f>
        <v>15500</v>
      </c>
      <c r="G9" s="2">
        <f>0+10800+4150</f>
        <v>14950</v>
      </c>
    </row>
    <row r="10" spans="1:7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>0+10800+6000</f>
        <v>16800</v>
      </c>
      <c r="F10" s="1">
        <f>0+10800+4900</f>
        <v>15700</v>
      </c>
      <c r="G10" s="1">
        <f>0+10800+4250</f>
        <v>15050</v>
      </c>
    </row>
    <row r="11" spans="1:7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2">
        <f>0+10800+6300</f>
        <v>17100</v>
      </c>
      <c r="F11" s="5">
        <f>0+10800+5100</f>
        <v>15900</v>
      </c>
      <c r="G11" s="2">
        <f>0+10800+4350</f>
        <v>15150</v>
      </c>
    </row>
    <row r="12" spans="1:7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>0+10800+6600</f>
        <v>17400</v>
      </c>
      <c r="F12" s="1">
        <f>0+10800+5300</f>
        <v>16100</v>
      </c>
      <c r="G12" s="1">
        <f>0+10800+4450</f>
        <v>15250</v>
      </c>
    </row>
    <row r="13" spans="1:7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2">
        <f>0+10800+6900</f>
        <v>17700</v>
      </c>
      <c r="F13" s="5">
        <f>0+10800+5540</f>
        <v>16340</v>
      </c>
      <c r="G13" s="2">
        <f>0+10800+4625</f>
        <v>15425</v>
      </c>
    </row>
    <row r="14" spans="1:7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0+10800+7200</f>
        <v>18000</v>
      </c>
      <c r="F14" s="1">
        <f>0+10800+5820</f>
        <v>16620</v>
      </c>
      <c r="G14" s="1">
        <f>0+10800+4875</f>
        <v>15675</v>
      </c>
    </row>
    <row r="15" spans="1:7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2">
        <f>0+10800+7500</f>
        <v>18300</v>
      </c>
      <c r="F15" s="5">
        <f>0+10800+6100</f>
        <v>16900</v>
      </c>
      <c r="G15" s="2">
        <f>0+10800+5125</f>
        <v>15925</v>
      </c>
    </row>
    <row r="16" spans="1:7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0+10800+7800</f>
        <v>18600</v>
      </c>
      <c r="F16" s="1">
        <f>0+10800+6380</f>
        <v>17180</v>
      </c>
      <c r="G16" s="1">
        <f>0+10800+5375</f>
        <v>16175</v>
      </c>
    </row>
    <row r="17" spans="1:7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2">
        <f>0+10800+8100</f>
        <v>18900</v>
      </c>
      <c r="F17" s="5">
        <f>0+10800+6660</f>
        <v>17460</v>
      </c>
      <c r="G17" s="2">
        <f>0+10800+5625</f>
        <v>16425</v>
      </c>
    </row>
    <row r="18" spans="1:7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>0+10800+8300</f>
        <v>19100</v>
      </c>
      <c r="F18" s="1">
        <f>0+10800+6860</f>
        <v>17660</v>
      </c>
      <c r="G18" s="1">
        <f>0+10800+5875</f>
        <v>16675</v>
      </c>
    </row>
    <row r="19" spans="1:7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2">
        <f>0+10800+8500</f>
        <v>19300</v>
      </c>
      <c r="F19" s="5">
        <f>0+10800+7060</f>
        <v>17860</v>
      </c>
      <c r="G19" s="2">
        <f>0+10800+6125</f>
        <v>16925</v>
      </c>
    </row>
    <row r="20" spans="1:7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>0+10800+8700</f>
        <v>19500</v>
      </c>
      <c r="F20" s="1">
        <f>0+10800+7260</f>
        <v>18060</v>
      </c>
      <c r="G20" s="1">
        <f>0+10800+6375</f>
        <v>17175</v>
      </c>
    </row>
    <row r="21" spans="1:7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2">
        <f>0+10800+9000</f>
        <v>19800</v>
      </c>
      <c r="F21" s="5">
        <f>0+10800+7560</f>
        <v>18360</v>
      </c>
      <c r="G21" s="2">
        <f>0+10800+6750</f>
        <v>17550</v>
      </c>
    </row>
    <row r="22" spans="1:7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>0+10800+9100</f>
        <v>19900</v>
      </c>
      <c r="F22" s="1">
        <f>0+10800+7720</f>
        <v>18520</v>
      </c>
      <c r="G22" s="1">
        <f>0+10800+6800</f>
        <v>17600</v>
      </c>
    </row>
    <row r="23" spans="1:7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2">
        <f>0+10800+9300</f>
        <v>20100</v>
      </c>
      <c r="F23" s="5">
        <f>0+10800+8040</f>
        <v>18840</v>
      </c>
      <c r="G23" s="2">
        <f>0+10800+6900</f>
        <v>17700</v>
      </c>
    </row>
    <row r="24" spans="1:7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>0+10800+9500</f>
        <v>20300</v>
      </c>
      <c r="F24" s="1">
        <f>0+10800+8360</f>
        <v>19160</v>
      </c>
      <c r="G24" s="1">
        <f>0+10800+7000</f>
        <v>17800</v>
      </c>
    </row>
    <row r="25" spans="1:7" ht="18" customHeight="1">
      <c r="A25" s="2" t="s">
        <v>61</v>
      </c>
      <c r="B25" s="2" t="s">
        <v>62</v>
      </c>
      <c r="C25" s="2" t="s">
        <v>14</v>
      </c>
      <c r="D25" s="2" t="s">
        <v>33</v>
      </c>
      <c r="E25" s="2">
        <f>0+10800+9800</f>
        <v>20600</v>
      </c>
      <c r="F25" s="5">
        <f>0+10800+8840</f>
        <v>19640</v>
      </c>
      <c r="G25" s="2">
        <f>0+10800+7150</f>
        <v>17950</v>
      </c>
    </row>
    <row r="26" spans="1:7" ht="18" customHeight="1">
      <c r="A26" s="1" t="s">
        <v>54</v>
      </c>
      <c r="B26" s="1" t="s">
        <v>63</v>
      </c>
      <c r="C26" s="1" t="s">
        <v>14</v>
      </c>
      <c r="D26" s="1" t="s">
        <v>64</v>
      </c>
      <c r="E26" s="1">
        <f aca="true" t="shared" si="0" ref="E26:E37">0+10800+9900</f>
        <v>20700</v>
      </c>
      <c r="F26" s="1">
        <f aca="true" t="shared" si="1" ref="F26:F37">0+10800+9000</f>
        <v>19800</v>
      </c>
      <c r="G26" s="1">
        <f>0+10800+7200</f>
        <v>18000</v>
      </c>
    </row>
    <row r="27" spans="1:7" ht="18" customHeight="1">
      <c r="A27" s="2" t="s">
        <v>56</v>
      </c>
      <c r="B27" s="2" t="s">
        <v>65</v>
      </c>
      <c r="C27" s="2" t="s">
        <v>14</v>
      </c>
      <c r="D27" s="2" t="s">
        <v>66</v>
      </c>
      <c r="E27" s="2">
        <f t="shared" si="0"/>
        <v>20700</v>
      </c>
      <c r="F27" s="5">
        <f t="shared" si="1"/>
        <v>19800</v>
      </c>
      <c r="G27" s="2">
        <f>0+10800+7275</f>
        <v>18075</v>
      </c>
    </row>
    <row r="28" spans="1:7" ht="18" customHeight="1">
      <c r="A28" s="1" t="s">
        <v>58</v>
      </c>
      <c r="B28" s="1" t="s">
        <v>67</v>
      </c>
      <c r="C28" s="1" t="s">
        <v>14</v>
      </c>
      <c r="D28" s="1" t="s">
        <v>68</v>
      </c>
      <c r="E28" s="1">
        <f t="shared" si="0"/>
        <v>20700</v>
      </c>
      <c r="F28" s="1">
        <f t="shared" si="1"/>
        <v>19800</v>
      </c>
      <c r="G28" s="1">
        <f>0+10800+7425</f>
        <v>18225</v>
      </c>
    </row>
    <row r="29" spans="1:7" ht="18" customHeight="1">
      <c r="A29" s="2" t="s">
        <v>69</v>
      </c>
      <c r="B29" s="2" t="s">
        <v>70</v>
      </c>
      <c r="C29" s="2" t="s">
        <v>14</v>
      </c>
      <c r="D29" s="2" t="s">
        <v>71</v>
      </c>
      <c r="E29" s="2">
        <f t="shared" si="0"/>
        <v>20700</v>
      </c>
      <c r="F29" s="5">
        <f t="shared" si="1"/>
        <v>19800</v>
      </c>
      <c r="G29" s="2">
        <f>0+10800+7650</f>
        <v>18450</v>
      </c>
    </row>
    <row r="30" spans="1:7" ht="18" customHeight="1">
      <c r="A30" s="1" t="s">
        <v>33</v>
      </c>
      <c r="B30" s="1" t="s">
        <v>72</v>
      </c>
      <c r="C30" s="1" t="s">
        <v>14</v>
      </c>
      <c r="D30" s="1" t="s">
        <v>73</v>
      </c>
      <c r="E30" s="1">
        <f t="shared" si="0"/>
        <v>20700</v>
      </c>
      <c r="F30" s="1">
        <f t="shared" si="1"/>
        <v>19800</v>
      </c>
      <c r="G30" s="1">
        <f>0+10800+7800</f>
        <v>18600</v>
      </c>
    </row>
    <row r="31" spans="1:7" ht="18" customHeight="1">
      <c r="A31" s="2" t="s">
        <v>64</v>
      </c>
      <c r="B31" s="2" t="s">
        <v>74</v>
      </c>
      <c r="C31" s="2" t="s">
        <v>14</v>
      </c>
      <c r="D31" s="2" t="s">
        <v>75</v>
      </c>
      <c r="E31" s="2">
        <f t="shared" si="0"/>
        <v>20700</v>
      </c>
      <c r="F31" s="5">
        <f t="shared" si="1"/>
        <v>19800</v>
      </c>
      <c r="G31" s="2">
        <f aca="true" t="shared" si="2" ref="G31:G37">0+10800+7875</f>
        <v>18675</v>
      </c>
    </row>
    <row r="32" spans="1:7" ht="18" customHeight="1">
      <c r="A32" s="1" t="s">
        <v>66</v>
      </c>
      <c r="B32" s="1" t="s">
        <v>76</v>
      </c>
      <c r="C32" s="1" t="s">
        <v>14</v>
      </c>
      <c r="D32" s="1" t="s">
        <v>77</v>
      </c>
      <c r="E32" s="1">
        <f t="shared" si="0"/>
        <v>20700</v>
      </c>
      <c r="F32" s="1">
        <f t="shared" si="1"/>
        <v>19800</v>
      </c>
      <c r="G32" s="1">
        <f t="shared" si="2"/>
        <v>18675</v>
      </c>
    </row>
    <row r="33" spans="1:7" ht="18" customHeight="1">
      <c r="A33" s="2" t="s">
        <v>78</v>
      </c>
      <c r="B33" s="2" t="s">
        <v>79</v>
      </c>
      <c r="C33" s="2" t="s">
        <v>14</v>
      </c>
      <c r="D33" s="2" t="s">
        <v>80</v>
      </c>
      <c r="E33" s="2">
        <f t="shared" si="0"/>
        <v>20700</v>
      </c>
      <c r="F33" s="5">
        <f t="shared" si="1"/>
        <v>19800</v>
      </c>
      <c r="G33" s="2">
        <f t="shared" si="2"/>
        <v>18675</v>
      </c>
    </row>
    <row r="34" spans="1:7" ht="18" customHeight="1">
      <c r="A34" s="1" t="s">
        <v>71</v>
      </c>
      <c r="B34" s="1" t="s">
        <v>81</v>
      </c>
      <c r="C34" s="1" t="s">
        <v>14</v>
      </c>
      <c r="D34" s="1" t="s">
        <v>82</v>
      </c>
      <c r="E34" s="1">
        <f t="shared" si="0"/>
        <v>20700</v>
      </c>
      <c r="F34" s="1">
        <f t="shared" si="1"/>
        <v>19800</v>
      </c>
      <c r="G34" s="1">
        <f t="shared" si="2"/>
        <v>18675</v>
      </c>
    </row>
    <row r="35" spans="1:7" ht="18" customHeight="1">
      <c r="A35" s="2" t="s">
        <v>73</v>
      </c>
      <c r="B35" s="2" t="s">
        <v>83</v>
      </c>
      <c r="C35" s="2" t="s">
        <v>14</v>
      </c>
      <c r="D35" s="2" t="s">
        <v>84</v>
      </c>
      <c r="E35" s="2">
        <f t="shared" si="0"/>
        <v>20700</v>
      </c>
      <c r="F35" s="5">
        <f t="shared" si="1"/>
        <v>19800</v>
      </c>
      <c r="G35" s="2">
        <f t="shared" si="2"/>
        <v>18675</v>
      </c>
    </row>
    <row r="36" spans="1:7" ht="18" customHeight="1">
      <c r="A36" s="1" t="s">
        <v>75</v>
      </c>
      <c r="B36" s="1" t="s">
        <v>85</v>
      </c>
      <c r="C36" s="1" t="s">
        <v>14</v>
      </c>
      <c r="D36" s="1" t="s">
        <v>86</v>
      </c>
      <c r="E36" s="1">
        <f t="shared" si="0"/>
        <v>20700</v>
      </c>
      <c r="F36" s="1">
        <f t="shared" si="1"/>
        <v>19800</v>
      </c>
      <c r="G36" s="1">
        <f t="shared" si="2"/>
        <v>18675</v>
      </c>
    </row>
    <row r="37" spans="1:7" ht="18" customHeight="1">
      <c r="A37" s="2" t="s">
        <v>87</v>
      </c>
      <c r="B37" s="2" t="s">
        <v>88</v>
      </c>
      <c r="C37" s="2" t="s">
        <v>14</v>
      </c>
      <c r="D37" s="2" t="s">
        <v>89</v>
      </c>
      <c r="E37" s="2">
        <f t="shared" si="0"/>
        <v>20700</v>
      </c>
      <c r="F37" s="5">
        <f t="shared" si="1"/>
        <v>19800</v>
      </c>
      <c r="G37" s="2">
        <f t="shared" si="2"/>
        <v>18675</v>
      </c>
    </row>
    <row r="38" spans="1:7" ht="18" customHeight="1">
      <c r="A38" s="1" t="s">
        <v>80</v>
      </c>
      <c r="B38" s="1" t="s">
        <v>90</v>
      </c>
      <c r="C38" s="1" t="s">
        <v>14</v>
      </c>
      <c r="D38" s="1" t="s">
        <v>91</v>
      </c>
      <c r="E38" s="1">
        <f>0+10800+9700</f>
        <v>20500</v>
      </c>
      <c r="F38" s="1">
        <f>0+10800+8670</f>
        <v>19470</v>
      </c>
      <c r="G38" s="1">
        <f>0+10800+7500</f>
        <v>18300</v>
      </c>
    </row>
    <row r="39" spans="1:7" ht="18" customHeight="1">
      <c r="A39" s="2" t="s">
        <v>82</v>
      </c>
      <c r="B39" s="2" t="s">
        <v>92</v>
      </c>
      <c r="C39" s="2" t="s">
        <v>14</v>
      </c>
      <c r="D39" s="2" t="s">
        <v>93</v>
      </c>
      <c r="E39" s="2">
        <f>0+10800+9300</f>
        <v>20100</v>
      </c>
      <c r="F39" s="5">
        <f>0+10800+8010</f>
        <v>18810</v>
      </c>
      <c r="G39" s="2">
        <f>0+10800+6750</f>
        <v>17550</v>
      </c>
    </row>
    <row r="40" spans="1:7" ht="18" customHeight="1">
      <c r="A40" s="1" t="s">
        <v>84</v>
      </c>
      <c r="B40" s="1" t="s">
        <v>94</v>
      </c>
      <c r="C40" s="1" t="s">
        <v>14</v>
      </c>
      <c r="D40" s="1" t="s">
        <v>95</v>
      </c>
      <c r="E40" s="1">
        <f>0+10800+8900</f>
        <v>19700</v>
      </c>
      <c r="F40" s="1">
        <f>0+10800+7350</f>
        <v>18150</v>
      </c>
      <c r="G40" s="1">
        <f>0+10800+6000</f>
        <v>16800</v>
      </c>
    </row>
    <row r="41" spans="1:7" ht="18" customHeight="1">
      <c r="A41" s="2" t="s">
        <v>96</v>
      </c>
      <c r="B41" s="2" t="s">
        <v>97</v>
      </c>
      <c r="C41" s="2" t="s">
        <v>14</v>
      </c>
      <c r="D41" s="2" t="s">
        <v>98</v>
      </c>
      <c r="E41" s="2">
        <f>0+10800+8100</f>
        <v>18900</v>
      </c>
      <c r="F41" s="5">
        <f>0+10800+6360</f>
        <v>17160</v>
      </c>
      <c r="G41" s="2">
        <f>0+10800+4875</f>
        <v>15675</v>
      </c>
    </row>
    <row r="42" spans="1:7" ht="18" customHeight="1">
      <c r="A42" s="1" t="s">
        <v>89</v>
      </c>
      <c r="B42" s="1" t="s">
        <v>99</v>
      </c>
      <c r="C42" s="1" t="s">
        <v>14</v>
      </c>
      <c r="D42" s="1" t="s">
        <v>100</v>
      </c>
      <c r="E42" s="1">
        <f>0+10800+7700</f>
        <v>18500</v>
      </c>
      <c r="F42" s="1">
        <f>0+10800+6030</f>
        <v>16830</v>
      </c>
      <c r="G42" s="1">
        <f>0+10800+4500</f>
        <v>15300</v>
      </c>
    </row>
    <row r="43" spans="1:7" ht="18" customHeight="1">
      <c r="A43" s="2" t="s">
        <v>91</v>
      </c>
      <c r="B43" s="2" t="s">
        <v>101</v>
      </c>
      <c r="C43" s="2" t="s">
        <v>14</v>
      </c>
      <c r="D43" s="2" t="s">
        <v>102</v>
      </c>
      <c r="E43" s="2">
        <f>0+10800+7500</f>
        <v>18300</v>
      </c>
      <c r="F43" s="5">
        <f>0+10800+6030</f>
        <v>16830</v>
      </c>
      <c r="G43" s="2">
        <f>0+10800+4500</f>
        <v>15300</v>
      </c>
    </row>
    <row r="44" spans="1:7" ht="18" customHeight="1">
      <c r="A44" s="1" t="s">
        <v>103</v>
      </c>
      <c r="B44" s="1" t="s">
        <v>104</v>
      </c>
      <c r="C44" s="1" t="s">
        <v>14</v>
      </c>
      <c r="D44" s="1" t="s">
        <v>105</v>
      </c>
      <c r="E44" s="1">
        <f>0+10800+7200</f>
        <v>18000</v>
      </c>
      <c r="F44" s="1">
        <f>0+10800+6030</f>
        <v>16830</v>
      </c>
      <c r="G44" s="1">
        <f>0+10800+4500</f>
        <v>15300</v>
      </c>
    </row>
    <row r="45" spans="1:7" ht="18" customHeight="1">
      <c r="A45" s="2" t="s">
        <v>98</v>
      </c>
      <c r="B45" s="2" t="s">
        <v>106</v>
      </c>
      <c r="C45" s="2" t="s">
        <v>107</v>
      </c>
      <c r="D45" s="2" t="s">
        <v>108</v>
      </c>
      <c r="E45" s="2">
        <f>0+10800+8800</f>
        <v>19600</v>
      </c>
      <c r="F45" s="5">
        <f>0+10800+7370</f>
        <v>18170</v>
      </c>
      <c r="G45" s="2">
        <f>0+10800+5500</f>
        <v>16300</v>
      </c>
    </row>
    <row r="46" spans="1:7" ht="18" customHeight="1">
      <c r="A46" s="1" t="s">
        <v>100</v>
      </c>
      <c r="B46" s="1" t="s">
        <v>109</v>
      </c>
      <c r="C46" s="1" t="s">
        <v>14</v>
      </c>
      <c r="D46" s="1" t="s">
        <v>108</v>
      </c>
      <c r="E46" s="1">
        <f>0+10800+7200</f>
        <v>18000</v>
      </c>
      <c r="F46" s="1">
        <f>0+10800+6030</f>
        <v>16830</v>
      </c>
      <c r="G46" s="1">
        <f>0+10800+4500</f>
        <v>15300</v>
      </c>
    </row>
    <row r="47" spans="1:7" ht="18" customHeight="1">
      <c r="A47" s="2" t="s">
        <v>110</v>
      </c>
      <c r="B47" s="2" t="s">
        <v>111</v>
      </c>
      <c r="C47" s="2" t="s">
        <v>14</v>
      </c>
      <c r="D47" s="2" t="s">
        <v>112</v>
      </c>
      <c r="E47" s="2">
        <f>0+10800+6200</f>
        <v>17000</v>
      </c>
      <c r="F47" s="5">
        <f>0+10800+4680</f>
        <v>15480</v>
      </c>
      <c r="G47" s="2">
        <f>0+10800+3750</f>
        <v>14550</v>
      </c>
    </row>
    <row r="48" spans="1:7" ht="18" customHeight="1">
      <c r="A48" s="1" t="s">
        <v>113</v>
      </c>
      <c r="B48" s="1" t="s">
        <v>114</v>
      </c>
      <c r="C48" s="1" t="s">
        <v>14</v>
      </c>
      <c r="D48" s="1" t="s">
        <v>115</v>
      </c>
      <c r="E48" s="1">
        <f>0+10800+5400</f>
        <v>16200</v>
      </c>
      <c r="F48" s="1">
        <f>0+10800+3600</f>
        <v>14400</v>
      </c>
      <c r="G48" s="1">
        <f>0+10800+3150</f>
        <v>13950</v>
      </c>
    </row>
    <row r="49" spans="1:7" ht="18" customHeight="1">
      <c r="A49" s="2" t="s">
        <v>116</v>
      </c>
      <c r="B49" s="2" t="s">
        <v>117</v>
      </c>
      <c r="C49" s="2" t="s">
        <v>118</v>
      </c>
      <c r="D49" s="2" t="s">
        <v>119</v>
      </c>
      <c r="E49" s="2">
        <f>0+10800+6000</f>
        <v>16800</v>
      </c>
      <c r="F49" s="5">
        <f>0+10800+4000</f>
        <v>14800</v>
      </c>
      <c r="G49" s="2">
        <f>0+10800+3500</f>
        <v>14300</v>
      </c>
    </row>
    <row r="50" spans="1:7" ht="18" customHeight="1">
      <c r="A50" s="1" t="s">
        <v>120</v>
      </c>
      <c r="B50" s="1" t="s">
        <v>121</v>
      </c>
      <c r="C50" s="1" t="s">
        <v>118</v>
      </c>
      <c r="D50" s="1" t="s">
        <v>122</v>
      </c>
      <c r="E50" s="1">
        <f>0+10800+3600</f>
        <v>14400</v>
      </c>
      <c r="F50" s="1">
        <f>0+10800+2400</f>
        <v>13200</v>
      </c>
      <c r="G50" s="1">
        <f>0+10800+2100</f>
        <v>12900</v>
      </c>
    </row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2022-02-08T12:05:32Z</dcterms:modified>
  <cp:category/>
  <cp:version/>
  <cp:contentType/>
  <cp:contentStatus/>
</cp:coreProperties>
</file>