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<sst xmlns="http://schemas.openxmlformats.org/spreadsheetml/2006/main" count="203" uniqueCount="126">
  <si>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Сияние Тамани, гостевой дом (г. Темрюк, станица Голубицкая, ул. Набережная, 33/б)</t>
  </si>
  <si>
    <t>Отправление</t>
  </si>
  <si>
    <t>Дни отдыха</t>
  </si>
  <si>
    <t>дней/ночей на отдыхе</t>
  </si>
  <si>
    <t>Прибытие</t>
  </si>
  <si>
    <t>"Стандарт" 2-х местный</t>
  </si>
  <si>
    <t>"Стандарт" 3-х местный</t>
  </si>
  <si>
    <t>"Стандарт" 4-х местный</t>
  </si>
  <si>
    <t>"Семейный" двухкомнатный  4-х местный</t>
  </si>
  <si>
    <t>"Семейный" двухкомнатный  5-ти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</si>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</sst>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0+12000+8000</f>
        <v>20000</v>
      </c>
      <c r="F4" s="1">
        <f>0+12000+5336</f>
        <v>17336</v>
      </c>
      <c r="G4" s="1">
        <f>0+12000+4000</f>
        <v>16000</v>
      </c>
      <c r="H4" s="1">
        <f>0+12000+7000</f>
        <v>19000</v>
      </c>
      <c r="I4" s="1">
        <f>0+12000+5600</f>
        <v>17600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0">0+12000+9000</f>
        <v>21000</v>
      </c>
      <c r="F5" s="5">
        <f aca="true" t="shared" si="1" ref="F5:F10">0+12000+6003</f>
        <v>18003</v>
      </c>
      <c r="G5" s="2">
        <f aca="true" t="shared" si="2" ref="G5:G10">0+12000+4500</f>
        <v>16500</v>
      </c>
      <c r="H5" s="5">
        <f aca="true" t="shared" si="3" ref="H5:H10">0+12000+7875</f>
        <v>19875</v>
      </c>
      <c r="I5" s="2">
        <f aca="true" t="shared" si="4" ref="I5:I10">0+12000+6300</f>
        <v>18300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21000</v>
      </c>
      <c r="F6" s="1">
        <f t="shared" si="1"/>
        <v>18003</v>
      </c>
      <c r="G6" s="1">
        <f t="shared" si="2"/>
        <v>16500</v>
      </c>
      <c r="H6" s="1">
        <f t="shared" si="3"/>
        <v>19875</v>
      </c>
      <c r="I6" s="1">
        <f t="shared" si="4"/>
        <v>18300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21000</v>
      </c>
      <c r="F7" s="5">
        <f t="shared" si="1"/>
        <v>18003</v>
      </c>
      <c r="G7" s="2">
        <f t="shared" si="2"/>
        <v>16500</v>
      </c>
      <c r="H7" s="5">
        <f t="shared" si="3"/>
        <v>19875</v>
      </c>
      <c r="I7" s="2">
        <f t="shared" si="4"/>
        <v>18300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21000</v>
      </c>
      <c r="F8" s="1">
        <f t="shared" si="1"/>
        <v>18003</v>
      </c>
      <c r="G8" s="1">
        <f t="shared" si="2"/>
        <v>16500</v>
      </c>
      <c r="H8" s="1">
        <f t="shared" si="3"/>
        <v>19875</v>
      </c>
      <c r="I8" s="1">
        <f t="shared" si="4"/>
        <v>18300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21000</v>
      </c>
      <c r="F9" s="5">
        <f t="shared" si="1"/>
        <v>18003</v>
      </c>
      <c r="G9" s="2">
        <f t="shared" si="2"/>
        <v>16500</v>
      </c>
      <c r="H9" s="5">
        <f t="shared" si="3"/>
        <v>19875</v>
      </c>
      <c r="I9" s="2">
        <f t="shared" si="4"/>
        <v>18300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21000</v>
      </c>
      <c r="F10" s="1">
        <f t="shared" si="1"/>
        <v>18003</v>
      </c>
      <c r="G10" s="1">
        <f t="shared" si="2"/>
        <v>16500</v>
      </c>
      <c r="H10" s="1">
        <f t="shared" si="3"/>
        <v>19875</v>
      </c>
      <c r="I10" s="1">
        <f t="shared" si="4"/>
        <v>18300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0+12000+9350</f>
        <v>21350</v>
      </c>
      <c r="F11" s="5">
        <f>0+12000+6270</f>
        <v>18270</v>
      </c>
      <c r="G11" s="2">
        <f>0+12000+4700</f>
        <v>16700</v>
      </c>
      <c r="H11" s="5">
        <f>0+12000+8237</f>
        <v>20237</v>
      </c>
      <c r="I11" s="2">
        <f>0+12000+6590</f>
        <v>18590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0+12000+10050</f>
        <v>22050</v>
      </c>
      <c r="F12" s="1">
        <f>0+12000+6804</f>
        <v>18804</v>
      </c>
      <c r="G12" s="1">
        <f>0+12000+5100</f>
        <v>17100</v>
      </c>
      <c r="H12" s="1">
        <f>0+12000+8961</f>
        <v>20961</v>
      </c>
      <c r="I12" s="1">
        <f>0+12000+7170</f>
        <v>19170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0+12000+11100</f>
        <v>23100</v>
      </c>
      <c r="F13" s="5">
        <f>0+12000+7605</f>
        <v>19605</v>
      </c>
      <c r="G13" s="2">
        <f>0+12000+5700</f>
        <v>17700</v>
      </c>
      <c r="H13" s="5">
        <f>0+12000+10047</f>
        <v>22047</v>
      </c>
      <c r="I13" s="2">
        <f>0+12000+8040</f>
        <v>20040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0+12000+11800</f>
        <v>23800</v>
      </c>
      <c r="F14" s="1">
        <f>0+12000+8139</f>
        <v>20139</v>
      </c>
      <c r="G14" s="1">
        <f>0+12000+6100</f>
        <v>18100</v>
      </c>
      <c r="H14" s="1">
        <f>0+12000+10771</f>
        <v>22771</v>
      </c>
      <c r="I14" s="1">
        <f>0+12000+8620</f>
        <v>20620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aca="true" t="shared" si="5" ref="E15:E37">0+12000+12150</f>
        <v>24150</v>
      </c>
      <c r="F15" s="5">
        <f aca="true" t="shared" si="6" ref="F15:F37">0+12000+8406</f>
        <v>20406</v>
      </c>
      <c r="G15" s="2">
        <f aca="true" t="shared" si="7" ref="G15:G37">0+12000+6300</f>
        <v>18300</v>
      </c>
      <c r="H15" s="5">
        <f aca="true" t="shared" si="8" ref="H15:H37">0+12000+11133</f>
        <v>23133</v>
      </c>
      <c r="I15" s="2">
        <f aca="true" t="shared" si="9" ref="I15:I37">0+12000+8910</f>
        <v>20910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5"/>
        <v>24150</v>
      </c>
      <c r="F16" s="1">
        <f t="shared" si="6"/>
        <v>20406</v>
      </c>
      <c r="G16" s="1">
        <f t="shared" si="7"/>
        <v>18300</v>
      </c>
      <c r="H16" s="1">
        <f t="shared" si="8"/>
        <v>23133</v>
      </c>
      <c r="I16" s="1">
        <f t="shared" si="9"/>
        <v>20910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5"/>
        <v>24150</v>
      </c>
      <c r="F17" s="5">
        <f t="shared" si="6"/>
        <v>20406</v>
      </c>
      <c r="G17" s="2">
        <f t="shared" si="7"/>
        <v>18300</v>
      </c>
      <c r="H17" s="5">
        <f t="shared" si="8"/>
        <v>23133</v>
      </c>
      <c r="I17" s="2">
        <f t="shared" si="9"/>
        <v>20910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24150</v>
      </c>
      <c r="F18" s="1">
        <f t="shared" si="6"/>
        <v>20406</v>
      </c>
      <c r="G18" s="1">
        <f t="shared" si="7"/>
        <v>18300</v>
      </c>
      <c r="H18" s="1">
        <f t="shared" si="8"/>
        <v>23133</v>
      </c>
      <c r="I18" s="1">
        <f t="shared" si="9"/>
        <v>20910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5"/>
        <v>24150</v>
      </c>
      <c r="F19" s="5">
        <f t="shared" si="6"/>
        <v>20406</v>
      </c>
      <c r="G19" s="2">
        <f t="shared" si="7"/>
        <v>18300</v>
      </c>
      <c r="H19" s="5">
        <f t="shared" si="8"/>
        <v>23133</v>
      </c>
      <c r="I19" s="2">
        <f t="shared" si="9"/>
        <v>20910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24150</v>
      </c>
      <c r="F20" s="1">
        <f t="shared" si="6"/>
        <v>20406</v>
      </c>
      <c r="G20" s="1">
        <f t="shared" si="7"/>
        <v>18300</v>
      </c>
      <c r="H20" s="1">
        <f t="shared" si="8"/>
        <v>23133</v>
      </c>
      <c r="I20" s="1">
        <f t="shared" si="9"/>
        <v>20910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24150</v>
      </c>
      <c r="F21" s="5">
        <f t="shared" si="6"/>
        <v>20406</v>
      </c>
      <c r="G21" s="2">
        <f t="shared" si="7"/>
        <v>18300</v>
      </c>
      <c r="H21" s="5">
        <f t="shared" si="8"/>
        <v>23133</v>
      </c>
      <c r="I21" s="2">
        <f t="shared" si="9"/>
        <v>20910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24150</v>
      </c>
      <c r="F22" s="1">
        <f t="shared" si="6"/>
        <v>20406</v>
      </c>
      <c r="G22" s="1">
        <f t="shared" si="7"/>
        <v>18300</v>
      </c>
      <c r="H22" s="1">
        <f t="shared" si="8"/>
        <v>23133</v>
      </c>
      <c r="I22" s="1">
        <f t="shared" si="9"/>
        <v>20910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24150</v>
      </c>
      <c r="F23" s="5">
        <f t="shared" si="6"/>
        <v>20406</v>
      </c>
      <c r="G23" s="2">
        <f t="shared" si="7"/>
        <v>18300</v>
      </c>
      <c r="H23" s="5">
        <f t="shared" si="8"/>
        <v>23133</v>
      </c>
      <c r="I23" s="2">
        <f t="shared" si="9"/>
        <v>20910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24150</v>
      </c>
      <c r="F24" s="1">
        <f t="shared" si="6"/>
        <v>20406</v>
      </c>
      <c r="G24" s="1">
        <f t="shared" si="7"/>
        <v>18300</v>
      </c>
      <c r="H24" s="1">
        <f t="shared" si="8"/>
        <v>23133</v>
      </c>
      <c r="I24" s="1">
        <f t="shared" si="9"/>
        <v>20910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5"/>
        <v>24150</v>
      </c>
      <c r="F25" s="5">
        <f t="shared" si="6"/>
        <v>20406</v>
      </c>
      <c r="G25" s="2">
        <f t="shared" si="7"/>
        <v>18300</v>
      </c>
      <c r="H25" s="5">
        <f t="shared" si="8"/>
        <v>23133</v>
      </c>
      <c r="I25" s="2">
        <f t="shared" si="9"/>
        <v>20910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5"/>
        <v>24150</v>
      </c>
      <c r="F26" s="1">
        <f t="shared" si="6"/>
        <v>20406</v>
      </c>
      <c r="G26" s="1">
        <f t="shared" si="7"/>
        <v>18300</v>
      </c>
      <c r="H26" s="1">
        <f t="shared" si="8"/>
        <v>23133</v>
      </c>
      <c r="I26" s="1">
        <f t="shared" si="9"/>
        <v>20910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5"/>
        <v>24150</v>
      </c>
      <c r="F27" s="5">
        <f t="shared" si="6"/>
        <v>20406</v>
      </c>
      <c r="G27" s="2">
        <f t="shared" si="7"/>
        <v>18300</v>
      </c>
      <c r="H27" s="5">
        <f t="shared" si="8"/>
        <v>23133</v>
      </c>
      <c r="I27" s="2">
        <f t="shared" si="9"/>
        <v>20910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5"/>
        <v>24150</v>
      </c>
      <c r="F28" s="1">
        <f t="shared" si="6"/>
        <v>20406</v>
      </c>
      <c r="G28" s="1">
        <f t="shared" si="7"/>
        <v>18300</v>
      </c>
      <c r="H28" s="1">
        <f t="shared" si="8"/>
        <v>23133</v>
      </c>
      <c r="I28" s="1">
        <f t="shared" si="9"/>
        <v>20910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5"/>
        <v>24150</v>
      </c>
      <c r="F29" s="5">
        <f t="shared" si="6"/>
        <v>20406</v>
      </c>
      <c r="G29" s="2">
        <f t="shared" si="7"/>
        <v>18300</v>
      </c>
      <c r="H29" s="5">
        <f t="shared" si="8"/>
        <v>23133</v>
      </c>
      <c r="I29" s="2">
        <f t="shared" si="9"/>
        <v>20910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5"/>
        <v>24150</v>
      </c>
      <c r="F30" s="1">
        <f t="shared" si="6"/>
        <v>20406</v>
      </c>
      <c r="G30" s="1">
        <f t="shared" si="7"/>
        <v>18300</v>
      </c>
      <c r="H30" s="1">
        <f t="shared" si="8"/>
        <v>23133</v>
      </c>
      <c r="I30" s="1">
        <f t="shared" si="9"/>
        <v>20910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5"/>
        <v>24150</v>
      </c>
      <c r="F31" s="5">
        <f t="shared" si="6"/>
        <v>20406</v>
      </c>
      <c r="G31" s="2">
        <f t="shared" si="7"/>
        <v>18300</v>
      </c>
      <c r="H31" s="5">
        <f t="shared" si="8"/>
        <v>23133</v>
      </c>
      <c r="I31" s="2">
        <f t="shared" si="9"/>
        <v>20910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5"/>
        <v>24150</v>
      </c>
      <c r="F32" s="1">
        <f t="shared" si="6"/>
        <v>20406</v>
      </c>
      <c r="G32" s="1">
        <f t="shared" si="7"/>
        <v>18300</v>
      </c>
      <c r="H32" s="1">
        <f t="shared" si="8"/>
        <v>23133</v>
      </c>
      <c r="I32" s="1">
        <f t="shared" si="9"/>
        <v>20910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5"/>
        <v>24150</v>
      </c>
      <c r="F33" s="5">
        <f t="shared" si="6"/>
        <v>20406</v>
      </c>
      <c r="G33" s="2">
        <f t="shared" si="7"/>
        <v>18300</v>
      </c>
      <c r="H33" s="5">
        <f t="shared" si="8"/>
        <v>23133</v>
      </c>
      <c r="I33" s="2">
        <f t="shared" si="9"/>
        <v>20910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5"/>
        <v>24150</v>
      </c>
      <c r="F34" s="1">
        <f t="shared" si="6"/>
        <v>20406</v>
      </c>
      <c r="G34" s="1">
        <f t="shared" si="7"/>
        <v>18300</v>
      </c>
      <c r="H34" s="1">
        <f t="shared" si="8"/>
        <v>23133</v>
      </c>
      <c r="I34" s="1">
        <f t="shared" si="9"/>
        <v>20910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5"/>
        <v>24150</v>
      </c>
      <c r="F35" s="5">
        <f t="shared" si="6"/>
        <v>20406</v>
      </c>
      <c r="G35" s="2">
        <f t="shared" si="7"/>
        <v>18300</v>
      </c>
      <c r="H35" s="5">
        <f t="shared" si="8"/>
        <v>23133</v>
      </c>
      <c r="I35" s="2">
        <f t="shared" si="9"/>
        <v>20910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5"/>
        <v>24150</v>
      </c>
      <c r="F36" s="1">
        <f t="shared" si="6"/>
        <v>20406</v>
      </c>
      <c r="G36" s="1">
        <f t="shared" si="7"/>
        <v>18300</v>
      </c>
      <c r="H36" s="1">
        <f t="shared" si="8"/>
        <v>23133</v>
      </c>
      <c r="I36" s="1">
        <f t="shared" si="9"/>
        <v>20910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5"/>
        <v>24150</v>
      </c>
      <c r="F37" s="5">
        <f t="shared" si="6"/>
        <v>20406</v>
      </c>
      <c r="G37" s="2">
        <f t="shared" si="7"/>
        <v>18300</v>
      </c>
      <c r="H37" s="5">
        <f t="shared" si="8"/>
        <v>23133</v>
      </c>
      <c r="I37" s="2">
        <f t="shared" si="9"/>
        <v>20910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>0+12000+11800</f>
        <v>23800</v>
      </c>
      <c r="F38" s="1">
        <f>0+12000+8139</f>
        <v>20139</v>
      </c>
      <c r="G38" s="1">
        <f>0+12000+6100</f>
        <v>18100</v>
      </c>
      <c r="H38" s="1">
        <f>0+12000+10646</f>
        <v>22646</v>
      </c>
      <c r="I38" s="1">
        <f>0+12000+8520</f>
        <v>20520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>0+12000+11100</f>
        <v>23100</v>
      </c>
      <c r="F39" s="5">
        <f>0+12000+7605</f>
        <v>19605</v>
      </c>
      <c r="G39" s="2">
        <f>0+12000+5700</f>
        <v>17700</v>
      </c>
      <c r="H39" s="5">
        <f>0+12000+9672</f>
        <v>21672</v>
      </c>
      <c r="I39" s="2">
        <f>0+12000+7740</f>
        <v>19740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>0+12000+10400</f>
        <v>22400</v>
      </c>
      <c r="F40" s="1">
        <f>0+12000+7071</f>
        <v>19071</v>
      </c>
      <c r="G40" s="1">
        <f>0+12000+5300</f>
        <v>17300</v>
      </c>
      <c r="H40" s="1">
        <f>0+12000+8698</f>
        <v>20698</v>
      </c>
      <c r="I40" s="1">
        <f>0+12000+6960</f>
        <v>18960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0+12000+9350</f>
        <v>21350</v>
      </c>
      <c r="F41" s="5">
        <f>0+12000+6270</f>
        <v>18270</v>
      </c>
      <c r="G41" s="2">
        <f>0+12000+4700</f>
        <v>16700</v>
      </c>
      <c r="H41" s="5">
        <f>0+12000+7237</f>
        <v>19237</v>
      </c>
      <c r="I41" s="2">
        <f>0+12000+5790</f>
        <v>17790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0+12000+9000</f>
        <v>21000</v>
      </c>
      <c r="F42" s="1">
        <f>0+12000+6003</f>
        <v>18003</v>
      </c>
      <c r="G42" s="1">
        <f>0+12000+4500</f>
        <v>16500</v>
      </c>
      <c r="H42" s="1">
        <f>0+12000+6750</f>
        <v>18750</v>
      </c>
      <c r="I42" s="1">
        <f>0+12000+5400</f>
        <v>17400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0+12000+9000</f>
        <v>21000</v>
      </c>
      <c r="F43" s="5">
        <f>0+12000+6003</f>
        <v>18003</v>
      </c>
      <c r="G43" s="2">
        <f>0+12000+4500</f>
        <v>16500</v>
      </c>
      <c r="H43" s="5">
        <f>0+12000+6750</f>
        <v>18750</v>
      </c>
      <c r="I43" s="2">
        <f>0+12000+5400</f>
        <v>17400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0+12000+9000</f>
        <v>21000</v>
      </c>
      <c r="F44" s="1">
        <f>0+12000+6003</f>
        <v>18003</v>
      </c>
      <c r="G44" s="1">
        <f>0+12000+4500</f>
        <v>16500</v>
      </c>
      <c r="H44" s="1">
        <f>0+12000+6750</f>
        <v>18750</v>
      </c>
      <c r="I44" s="1">
        <f>0+12000+5400</f>
        <v>17400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0+12000+11000</f>
        <v>23000</v>
      </c>
      <c r="F45" s="5">
        <f>0+12000+7337</f>
        <v>19337</v>
      </c>
      <c r="G45" s="2">
        <f>0+12000+5500</f>
        <v>17500</v>
      </c>
      <c r="H45" s="5">
        <f>0+12000+8250</f>
        <v>20250</v>
      </c>
      <c r="I45" s="2">
        <f>0+12000+6600</f>
        <v>18600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0+12000+9000</f>
        <v>21000</v>
      </c>
      <c r="F46" s="1">
        <f>0+12000+6003</f>
        <v>18003</v>
      </c>
      <c r="G46" s="1">
        <f>0+12000+4500</f>
        <v>16500</v>
      </c>
      <c r="H46" s="1">
        <f>0+12000+6750</f>
        <v>18750</v>
      </c>
      <c r="I46" s="1">
        <f>0+12000+5400</f>
        <v>17400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0+12000+9000</f>
        <v>21000</v>
      </c>
      <c r="F47" s="5">
        <f>0+12000+6003</f>
        <v>18003</v>
      </c>
      <c r="G47" s="2">
        <f>0+12000+4500</f>
        <v>16500</v>
      </c>
      <c r="H47" s="5">
        <f>0+12000+6750</f>
        <v>18750</v>
      </c>
      <c r="I47" s="2">
        <f>0+12000+5400</f>
        <v>17400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0+12000+9000</f>
        <v>21000</v>
      </c>
      <c r="F48" s="1">
        <f>0+12000+6003</f>
        <v>18003</v>
      </c>
      <c r="G48" s="1">
        <f>0+12000+4500</f>
        <v>16500</v>
      </c>
      <c r="H48" s="1">
        <f>0+12000+6750</f>
        <v>18750</v>
      </c>
      <c r="I48" s="1">
        <f>0+12000+5400</f>
        <v>17400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0+12000+10000</f>
        <v>22000</v>
      </c>
      <c r="F49" s="5">
        <f>0+12000+6670</f>
        <v>18670</v>
      </c>
      <c r="G49" s="2">
        <f>0+12000+5000</f>
        <v>17000</v>
      </c>
      <c r="H49" s="5">
        <f>0+12000+7500</f>
        <v>19500</v>
      </c>
      <c r="I49" s="2">
        <f>0+12000+6000</f>
        <v>18000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0+12000+10000</f>
        <v>22000</v>
      </c>
      <c r="F50" s="1">
        <f>0+12000+6670</f>
        <v>18670</v>
      </c>
      <c r="G50" s="1">
        <f>0+12000+5000</f>
        <v>17000</v>
      </c>
      <c r="H50" s="1">
        <f>0+12000+7500</f>
        <v>19500</v>
      </c>
      <c r="I50" s="1">
        <f>0+12000+6000</f>
        <v>18000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2022-02-05T15:29:11Z</dcterms:modified>
  <cp:category/>
  <cp:version/>
  <cp:contentType/>
  <cp:contentStatus/>
</cp:coreProperties>
</file>