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<sst xmlns="http://schemas.openxmlformats.org/spreadsheetml/2006/main" count="217" uniqueCount="130">
  <si>
    <t>ONIX Голубицкая 3*, отель (Темрюкский район, станица Голубицкая, ул. Курортная, 127)</t>
  </si>
  <si>
    <t>Отправление</t>
  </si>
  <si>
    <t>Дни отдыха</t>
  </si>
  <si>
    <t>дней/ночей на отдыхе</t>
  </si>
  <si>
    <t>Прибытие</t>
  </si>
  <si>
    <t>2-х местный "Стандарт" без балкона</t>
  </si>
  <si>
    <t>2-х местный "Стандарт" с балконом</t>
  </si>
  <si>
    <t>3-х местный "Стандарт" без балкона</t>
  </si>
  <si>
    <t>3-х местный "Стандарт" с балконом</t>
  </si>
  <si>
    <t>4-х местный 2-х комнатный "Стандарт" без балкона</t>
  </si>
  <si>
    <t>4-х местный 2-х комнатный "Стандарт" с балконом</t>
  </si>
  <si>
    <t>2-х местный номер "Комфорт"</t>
  </si>
  <si>
    <t>3-х местный номер "Комфорт"</t>
  </si>
  <si>
    <t>осн. место</t>
  </si>
  <si>
    <t>доп.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</si>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</sst>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workbookViewId="0" topLeftCell="A1">
      <selection activeCell="A1" sqref="A1:T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20" width="16.00390625" style="0" customWidth="1"/>
  </cols>
  <sheetData>
    <row r="1" spans="1:20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7"/>
      <c r="G2" s="9" t="s">
        <v>6</v>
      </c>
      <c r="H2" s="7"/>
      <c r="I2" s="8" t="s">
        <v>7</v>
      </c>
      <c r="J2" s="7"/>
      <c r="K2" s="9" t="s">
        <v>8</v>
      </c>
      <c r="L2" s="7"/>
      <c r="M2" s="8" t="s">
        <v>9</v>
      </c>
      <c r="N2" s="7"/>
      <c r="O2" s="9" t="s">
        <v>10</v>
      </c>
      <c r="P2" s="7"/>
      <c r="Q2" s="8" t="s">
        <v>11</v>
      </c>
      <c r="R2" s="7"/>
      <c r="S2" s="9" t="s">
        <v>12</v>
      </c>
      <c r="T2" s="7"/>
    </row>
    <row r="3" spans="1:20" ht="39.75" customHeight="1">
      <c r="A3" s="7"/>
      <c r="B3" s="7"/>
      <c r="C3" s="7"/>
      <c r="D3" s="7"/>
      <c r="E3" s="3" t="s">
        <v>13</v>
      </c>
      <c r="F3" s="3" t="s">
        <v>14</v>
      </c>
      <c r="G3" s="4" t="s">
        <v>13</v>
      </c>
      <c r="H3" s="4" t="s">
        <v>14</v>
      </c>
      <c r="I3" s="3" t="s">
        <v>13</v>
      </c>
      <c r="J3" s="3" t="s">
        <v>14</v>
      </c>
      <c r="K3" s="4" t="s">
        <v>13</v>
      </c>
      <c r="L3" s="4" t="s">
        <v>14</v>
      </c>
      <c r="M3" s="3" t="s">
        <v>13</v>
      </c>
      <c r="N3" s="3" t="s">
        <v>14</v>
      </c>
      <c r="O3" s="4" t="s">
        <v>13</v>
      </c>
      <c r="P3" s="4" t="s">
        <v>14</v>
      </c>
      <c r="Q3" s="3" t="s">
        <v>13</v>
      </c>
      <c r="R3" s="3" t="s">
        <v>14</v>
      </c>
      <c r="S3" s="4" t="s">
        <v>13</v>
      </c>
      <c r="T3" s="4" t="s">
        <v>14</v>
      </c>
    </row>
    <row r="4" spans="1:20" ht="18" customHeight="1">
      <c r="A4" s="1" t="s">
        <v>15</v>
      </c>
      <c r="B4" s="1" t="s">
        <v>16</v>
      </c>
      <c r="C4" s="1" t="s">
        <v>17</v>
      </c>
      <c r="D4" s="1" t="s">
        <v>18</v>
      </c>
      <c r="E4" s="1">
        <f>0+12000+6000</f>
        <v>18000</v>
      </c>
      <c r="F4" s="1">
        <f>0+12000+2400</f>
        <v>14400</v>
      </c>
      <c r="G4" s="1">
        <f>0+12000+6800</f>
        <v>18800</v>
      </c>
      <c r="H4" s="1">
        <f>0+12000+2400</f>
        <v>14400</v>
      </c>
      <c r="I4" s="1">
        <f>0+12000+5360</f>
        <v>17360</v>
      </c>
      <c r="J4" s="1">
        <f>0+12000+2400</f>
        <v>14400</v>
      </c>
      <c r="K4" s="1">
        <f>0+12000+5920</f>
        <v>17920</v>
      </c>
      <c r="L4" s="1">
        <f>0+12000+2400</f>
        <v>14400</v>
      </c>
      <c r="M4" s="1">
        <f>0+12000+5000</f>
        <v>17000</v>
      </c>
      <c r="N4" s="1">
        <f>0+12000+2400</f>
        <v>14400</v>
      </c>
      <c r="O4" s="1">
        <f>0+12000+5400</f>
        <v>17400</v>
      </c>
      <c r="P4" s="1">
        <f>0+12000+2400</f>
        <v>14400</v>
      </c>
      <c r="Q4" s="1">
        <f>0+12000+7600</f>
        <v>19600</v>
      </c>
      <c r="R4" s="1">
        <f>0+12000+2400</f>
        <v>14400</v>
      </c>
      <c r="S4" s="1">
        <f>0+12000+6720</f>
        <v>18720</v>
      </c>
      <c r="T4" s="1">
        <f>0+12000+2400</f>
        <v>14400</v>
      </c>
    </row>
    <row r="5" spans="1:20" ht="18" customHeight="1">
      <c r="A5" s="2" t="s">
        <v>19</v>
      </c>
      <c r="B5" s="2" t="s">
        <v>20</v>
      </c>
      <c r="C5" s="2" t="s">
        <v>21</v>
      </c>
      <c r="D5" s="2" t="s">
        <v>22</v>
      </c>
      <c r="E5" s="5">
        <f>0+12000+7800</f>
        <v>19800</v>
      </c>
      <c r="F5" s="5">
        <f>0+12000+3300</f>
        <v>15300</v>
      </c>
      <c r="G5" s="2">
        <f>0+12000+8700</f>
        <v>20700</v>
      </c>
      <c r="H5" s="2">
        <f>0+12000+3300</f>
        <v>15300</v>
      </c>
      <c r="I5" s="5">
        <f>0+12000+7020</f>
        <v>19020</v>
      </c>
      <c r="J5" s="5">
        <f>0+12000+3300</f>
        <v>15300</v>
      </c>
      <c r="K5" s="2">
        <f>0+12000+7650</f>
        <v>19650</v>
      </c>
      <c r="L5" s="2">
        <f>0+12000+3300</f>
        <v>15300</v>
      </c>
      <c r="M5" s="5">
        <f>0+12000+6600</f>
        <v>18600</v>
      </c>
      <c r="N5" s="5">
        <f>0+12000+3300</f>
        <v>15300</v>
      </c>
      <c r="O5" s="2">
        <f>0+12000+7200</f>
        <v>19200</v>
      </c>
      <c r="P5" s="2">
        <f>0+12000+3300</f>
        <v>15300</v>
      </c>
      <c r="Q5" s="5">
        <f>0+12000+9600</f>
        <v>21600</v>
      </c>
      <c r="R5" s="5">
        <f>0+12000+3300</f>
        <v>15300</v>
      </c>
      <c r="S5" s="2">
        <f>0+12000+8460</f>
        <v>20460</v>
      </c>
      <c r="T5" s="2">
        <f>0+12000+3300</f>
        <v>15300</v>
      </c>
    </row>
    <row r="6" spans="1:20" ht="18" customHeight="1">
      <c r="A6" s="1" t="s">
        <v>23</v>
      </c>
      <c r="B6" s="1" t="s">
        <v>24</v>
      </c>
      <c r="C6" s="1" t="s">
        <v>21</v>
      </c>
      <c r="D6" s="1" t="s">
        <v>25</v>
      </c>
      <c r="E6" s="1">
        <f>0+12000+8500</f>
        <v>20500</v>
      </c>
      <c r="F6" s="1">
        <f>0+12000+3700</f>
        <v>15700</v>
      </c>
      <c r="G6" s="1">
        <f>0+12000+9400</f>
        <v>21400</v>
      </c>
      <c r="H6" s="1">
        <f>0+12000+3700</f>
        <v>15700</v>
      </c>
      <c r="I6" s="1">
        <f>0+12000+7680</f>
        <v>19680</v>
      </c>
      <c r="J6" s="1">
        <f>0+12000+3700</f>
        <v>15700</v>
      </c>
      <c r="K6" s="1">
        <f>0+12000+8310</f>
        <v>20310</v>
      </c>
      <c r="L6" s="1">
        <f>0+12000+3700</f>
        <v>15700</v>
      </c>
      <c r="M6" s="1">
        <f>0+12000+7250</f>
        <v>19250</v>
      </c>
      <c r="N6" s="1">
        <f>0+12000+3700</f>
        <v>15700</v>
      </c>
      <c r="O6" s="1">
        <f>0+12000+7950</f>
        <v>19950</v>
      </c>
      <c r="P6" s="1">
        <f>0+12000+3700</f>
        <v>15700</v>
      </c>
      <c r="Q6" s="1">
        <f>0+12000+10300</f>
        <v>22300</v>
      </c>
      <c r="R6" s="1">
        <f>0+12000+3700</f>
        <v>15700</v>
      </c>
      <c r="S6" s="1">
        <f>0+12000+9060</f>
        <v>21060</v>
      </c>
      <c r="T6" s="1">
        <f>0+12000+3700</f>
        <v>15700</v>
      </c>
    </row>
    <row r="7" spans="1:20" ht="18" customHeight="1">
      <c r="A7" s="2" t="s">
        <v>26</v>
      </c>
      <c r="B7" s="2" t="s">
        <v>27</v>
      </c>
      <c r="C7" s="2" t="s">
        <v>21</v>
      </c>
      <c r="D7" s="2" t="s">
        <v>28</v>
      </c>
      <c r="E7" s="5">
        <f>0+12000+9200</f>
        <v>21200</v>
      </c>
      <c r="F7" s="5">
        <f>0+12000+4100</f>
        <v>16100</v>
      </c>
      <c r="G7" s="2">
        <f>0+12000+10100</f>
        <v>22100</v>
      </c>
      <c r="H7" s="2">
        <f>0+12000+4100</f>
        <v>16100</v>
      </c>
      <c r="I7" s="5">
        <f>0+12000+8340</f>
        <v>20340</v>
      </c>
      <c r="J7" s="5">
        <f>0+12000+4100</f>
        <v>16100</v>
      </c>
      <c r="K7" s="2">
        <f>0+12000+8970</f>
        <v>20970</v>
      </c>
      <c r="L7" s="2">
        <f>0+12000+4100</f>
        <v>16100</v>
      </c>
      <c r="M7" s="5">
        <f>0+12000+7900</f>
        <v>19900</v>
      </c>
      <c r="N7" s="5">
        <f>0+12000+4100</f>
        <v>16100</v>
      </c>
      <c r="O7" s="2">
        <f>0+12000+8700</f>
        <v>20700</v>
      </c>
      <c r="P7" s="2">
        <f>0+12000+4100</f>
        <v>16100</v>
      </c>
      <c r="Q7" s="5">
        <f>0+12000+11000</f>
        <v>23000</v>
      </c>
      <c r="R7" s="5">
        <f>0+12000+4100</f>
        <v>16100</v>
      </c>
      <c r="S7" s="2">
        <f>0+12000+9660</f>
        <v>21660</v>
      </c>
      <c r="T7" s="2">
        <f>0+12000+4100</f>
        <v>16100</v>
      </c>
    </row>
    <row r="8" spans="1:20" ht="18" customHeight="1">
      <c r="A8" s="1" t="s">
        <v>29</v>
      </c>
      <c r="B8" s="1" t="s">
        <v>30</v>
      </c>
      <c r="C8" s="1" t="s">
        <v>21</v>
      </c>
      <c r="D8" s="1" t="s">
        <v>31</v>
      </c>
      <c r="E8" s="1">
        <f aca="true" t="shared" si="0" ref="E8:E15">0+12000+9900</f>
        <v>21900</v>
      </c>
      <c r="F8" s="1">
        <f aca="true" t="shared" si="1" ref="F8:F40">0+12000+4500</f>
        <v>16500</v>
      </c>
      <c r="G8" s="1">
        <f aca="true" t="shared" si="2" ref="G8:G15">0+12000+10800</f>
        <v>22800</v>
      </c>
      <c r="H8" s="1">
        <f aca="true" t="shared" si="3" ref="H8:H40">0+12000+4500</f>
        <v>16500</v>
      </c>
      <c r="I8" s="1">
        <f aca="true" t="shared" si="4" ref="I8:I15">0+12000+9000</f>
        <v>21000</v>
      </c>
      <c r="J8" s="1">
        <f aca="true" t="shared" si="5" ref="J8:J40">0+12000+4500</f>
        <v>16500</v>
      </c>
      <c r="K8" s="1">
        <f aca="true" t="shared" si="6" ref="K8:K15">0+12000+9630</f>
        <v>21630</v>
      </c>
      <c r="L8" s="1">
        <f aca="true" t="shared" si="7" ref="L8:L40">0+12000+4500</f>
        <v>16500</v>
      </c>
      <c r="M8" s="1">
        <f aca="true" t="shared" si="8" ref="M8:M15">0+12000+8550</f>
        <v>20550</v>
      </c>
      <c r="N8" s="1">
        <f aca="true" t="shared" si="9" ref="N8:N40">0+12000+4500</f>
        <v>16500</v>
      </c>
      <c r="O8" s="1">
        <f aca="true" t="shared" si="10" ref="O8:O15">0+12000+9450</f>
        <v>21450</v>
      </c>
      <c r="P8" s="1">
        <f aca="true" t="shared" si="11" ref="P8:P40">0+12000+4500</f>
        <v>16500</v>
      </c>
      <c r="Q8" s="1">
        <f aca="true" t="shared" si="12" ref="Q8:Q15">0+12000+11700</f>
        <v>23700</v>
      </c>
      <c r="R8" s="1">
        <f aca="true" t="shared" si="13" ref="R8:R40">0+12000+4500</f>
        <v>16500</v>
      </c>
      <c r="S8" s="1">
        <f aca="true" t="shared" si="14" ref="S8:S15">0+12000+10260</f>
        <v>22260</v>
      </c>
      <c r="T8" s="1">
        <f aca="true" t="shared" si="15" ref="T8:T40">0+12000+4500</f>
        <v>16500</v>
      </c>
    </row>
    <row r="9" spans="1:20" ht="18" customHeight="1">
      <c r="A9" s="2" t="s">
        <v>32</v>
      </c>
      <c r="B9" s="2" t="s">
        <v>33</v>
      </c>
      <c r="C9" s="2" t="s">
        <v>21</v>
      </c>
      <c r="D9" s="2" t="s">
        <v>34</v>
      </c>
      <c r="E9" s="5">
        <f t="shared" si="0"/>
        <v>21900</v>
      </c>
      <c r="F9" s="5">
        <f t="shared" si="1"/>
        <v>16500</v>
      </c>
      <c r="G9" s="2">
        <f t="shared" si="2"/>
        <v>22800</v>
      </c>
      <c r="H9" s="2">
        <f t="shared" si="3"/>
        <v>16500</v>
      </c>
      <c r="I9" s="5">
        <f t="shared" si="4"/>
        <v>21000</v>
      </c>
      <c r="J9" s="5">
        <f t="shared" si="5"/>
        <v>16500</v>
      </c>
      <c r="K9" s="2">
        <f t="shared" si="6"/>
        <v>21630</v>
      </c>
      <c r="L9" s="2">
        <f t="shared" si="7"/>
        <v>16500</v>
      </c>
      <c r="M9" s="5">
        <f t="shared" si="8"/>
        <v>20550</v>
      </c>
      <c r="N9" s="5">
        <f t="shared" si="9"/>
        <v>16500</v>
      </c>
      <c r="O9" s="2">
        <f t="shared" si="10"/>
        <v>21450</v>
      </c>
      <c r="P9" s="2">
        <f t="shared" si="11"/>
        <v>16500</v>
      </c>
      <c r="Q9" s="5">
        <f t="shared" si="12"/>
        <v>23700</v>
      </c>
      <c r="R9" s="5">
        <f t="shared" si="13"/>
        <v>16500</v>
      </c>
      <c r="S9" s="2">
        <f t="shared" si="14"/>
        <v>22260</v>
      </c>
      <c r="T9" s="2">
        <f t="shared" si="15"/>
        <v>16500</v>
      </c>
    </row>
    <row r="10" spans="1:20" ht="18" customHeight="1">
      <c r="A10" s="1" t="s">
        <v>22</v>
      </c>
      <c r="B10" s="1" t="s">
        <v>35</v>
      </c>
      <c r="C10" s="1" t="s">
        <v>21</v>
      </c>
      <c r="D10" s="1" t="s">
        <v>36</v>
      </c>
      <c r="E10" s="1">
        <f t="shared" si="0"/>
        <v>21900</v>
      </c>
      <c r="F10" s="1">
        <f t="shared" si="1"/>
        <v>16500</v>
      </c>
      <c r="G10" s="1">
        <f t="shared" si="2"/>
        <v>22800</v>
      </c>
      <c r="H10" s="1">
        <f t="shared" si="3"/>
        <v>16500</v>
      </c>
      <c r="I10" s="1">
        <f t="shared" si="4"/>
        <v>21000</v>
      </c>
      <c r="J10" s="1">
        <f t="shared" si="5"/>
        <v>16500</v>
      </c>
      <c r="K10" s="1">
        <f t="shared" si="6"/>
        <v>21630</v>
      </c>
      <c r="L10" s="1">
        <f t="shared" si="7"/>
        <v>16500</v>
      </c>
      <c r="M10" s="1">
        <f t="shared" si="8"/>
        <v>20550</v>
      </c>
      <c r="N10" s="1">
        <f t="shared" si="9"/>
        <v>16500</v>
      </c>
      <c r="O10" s="1">
        <f t="shared" si="10"/>
        <v>21450</v>
      </c>
      <c r="P10" s="1">
        <f t="shared" si="11"/>
        <v>16500</v>
      </c>
      <c r="Q10" s="1">
        <f t="shared" si="12"/>
        <v>23700</v>
      </c>
      <c r="R10" s="1">
        <f t="shared" si="13"/>
        <v>16500</v>
      </c>
      <c r="S10" s="1">
        <f t="shared" si="14"/>
        <v>22260</v>
      </c>
      <c r="T10" s="1">
        <f t="shared" si="15"/>
        <v>16500</v>
      </c>
    </row>
    <row r="11" spans="1:20" ht="18" customHeight="1">
      <c r="A11" s="2" t="s">
        <v>25</v>
      </c>
      <c r="B11" s="2" t="s">
        <v>37</v>
      </c>
      <c r="C11" s="2" t="s">
        <v>21</v>
      </c>
      <c r="D11" s="2" t="s">
        <v>38</v>
      </c>
      <c r="E11" s="5">
        <f t="shared" si="0"/>
        <v>21900</v>
      </c>
      <c r="F11" s="5">
        <f t="shared" si="1"/>
        <v>16500</v>
      </c>
      <c r="G11" s="2">
        <f t="shared" si="2"/>
        <v>22800</v>
      </c>
      <c r="H11" s="2">
        <f t="shared" si="3"/>
        <v>16500</v>
      </c>
      <c r="I11" s="5">
        <f t="shared" si="4"/>
        <v>21000</v>
      </c>
      <c r="J11" s="5">
        <f t="shared" si="5"/>
        <v>16500</v>
      </c>
      <c r="K11" s="2">
        <f t="shared" si="6"/>
        <v>21630</v>
      </c>
      <c r="L11" s="2">
        <f t="shared" si="7"/>
        <v>16500</v>
      </c>
      <c r="M11" s="5">
        <f t="shared" si="8"/>
        <v>20550</v>
      </c>
      <c r="N11" s="5">
        <f t="shared" si="9"/>
        <v>16500</v>
      </c>
      <c r="O11" s="2">
        <f t="shared" si="10"/>
        <v>21450</v>
      </c>
      <c r="P11" s="2">
        <f t="shared" si="11"/>
        <v>16500</v>
      </c>
      <c r="Q11" s="5">
        <f t="shared" si="12"/>
        <v>23700</v>
      </c>
      <c r="R11" s="5">
        <f t="shared" si="13"/>
        <v>16500</v>
      </c>
      <c r="S11" s="2">
        <f t="shared" si="14"/>
        <v>22260</v>
      </c>
      <c r="T11" s="2">
        <f t="shared" si="15"/>
        <v>16500</v>
      </c>
    </row>
    <row r="12" spans="1:20" ht="18" customHeight="1">
      <c r="A12" s="1" t="s">
        <v>28</v>
      </c>
      <c r="B12" s="1" t="s">
        <v>39</v>
      </c>
      <c r="C12" s="1" t="s">
        <v>21</v>
      </c>
      <c r="D12" s="1" t="s">
        <v>40</v>
      </c>
      <c r="E12" s="1">
        <f t="shared" si="0"/>
        <v>21900</v>
      </c>
      <c r="F12" s="1">
        <f t="shared" si="1"/>
        <v>16500</v>
      </c>
      <c r="G12" s="1">
        <f t="shared" si="2"/>
        <v>22800</v>
      </c>
      <c r="H12" s="1">
        <f t="shared" si="3"/>
        <v>16500</v>
      </c>
      <c r="I12" s="1">
        <f t="shared" si="4"/>
        <v>21000</v>
      </c>
      <c r="J12" s="1">
        <f t="shared" si="5"/>
        <v>16500</v>
      </c>
      <c r="K12" s="1">
        <f t="shared" si="6"/>
        <v>21630</v>
      </c>
      <c r="L12" s="1">
        <f t="shared" si="7"/>
        <v>16500</v>
      </c>
      <c r="M12" s="1">
        <f t="shared" si="8"/>
        <v>20550</v>
      </c>
      <c r="N12" s="1">
        <f t="shared" si="9"/>
        <v>16500</v>
      </c>
      <c r="O12" s="1">
        <f t="shared" si="10"/>
        <v>21450</v>
      </c>
      <c r="P12" s="1">
        <f t="shared" si="11"/>
        <v>16500</v>
      </c>
      <c r="Q12" s="1">
        <f t="shared" si="12"/>
        <v>23700</v>
      </c>
      <c r="R12" s="1">
        <f t="shared" si="13"/>
        <v>16500</v>
      </c>
      <c r="S12" s="1">
        <f t="shared" si="14"/>
        <v>22260</v>
      </c>
      <c r="T12" s="1">
        <f t="shared" si="15"/>
        <v>16500</v>
      </c>
    </row>
    <row r="13" spans="1:20" ht="18" customHeight="1">
      <c r="A13" s="2" t="s">
        <v>41</v>
      </c>
      <c r="B13" s="2" t="s">
        <v>42</v>
      </c>
      <c r="C13" s="2" t="s">
        <v>21</v>
      </c>
      <c r="D13" s="2" t="s">
        <v>43</v>
      </c>
      <c r="E13" s="5">
        <f t="shared" si="0"/>
        <v>21900</v>
      </c>
      <c r="F13" s="5">
        <f t="shared" si="1"/>
        <v>16500</v>
      </c>
      <c r="G13" s="2">
        <f t="shared" si="2"/>
        <v>22800</v>
      </c>
      <c r="H13" s="2">
        <f t="shared" si="3"/>
        <v>16500</v>
      </c>
      <c r="I13" s="5">
        <f t="shared" si="4"/>
        <v>21000</v>
      </c>
      <c r="J13" s="5">
        <f t="shared" si="5"/>
        <v>16500</v>
      </c>
      <c r="K13" s="2">
        <f t="shared" si="6"/>
        <v>21630</v>
      </c>
      <c r="L13" s="2">
        <f t="shared" si="7"/>
        <v>16500</v>
      </c>
      <c r="M13" s="5">
        <f t="shared" si="8"/>
        <v>20550</v>
      </c>
      <c r="N13" s="5">
        <f t="shared" si="9"/>
        <v>16500</v>
      </c>
      <c r="O13" s="2">
        <f t="shared" si="10"/>
        <v>21450</v>
      </c>
      <c r="P13" s="2">
        <f t="shared" si="11"/>
        <v>16500</v>
      </c>
      <c r="Q13" s="5">
        <f t="shared" si="12"/>
        <v>23700</v>
      </c>
      <c r="R13" s="5">
        <f t="shared" si="13"/>
        <v>16500</v>
      </c>
      <c r="S13" s="2">
        <f t="shared" si="14"/>
        <v>22260</v>
      </c>
      <c r="T13" s="2">
        <f t="shared" si="15"/>
        <v>16500</v>
      </c>
    </row>
    <row r="14" spans="1:20" ht="18" customHeight="1">
      <c r="A14" s="1" t="s">
        <v>34</v>
      </c>
      <c r="B14" s="1" t="s">
        <v>44</v>
      </c>
      <c r="C14" s="1" t="s">
        <v>21</v>
      </c>
      <c r="D14" s="1" t="s">
        <v>45</v>
      </c>
      <c r="E14" s="1">
        <f t="shared" si="0"/>
        <v>21900</v>
      </c>
      <c r="F14" s="1">
        <f t="shared" si="1"/>
        <v>16500</v>
      </c>
      <c r="G14" s="1">
        <f t="shared" si="2"/>
        <v>22800</v>
      </c>
      <c r="H14" s="1">
        <f t="shared" si="3"/>
        <v>16500</v>
      </c>
      <c r="I14" s="1">
        <f t="shared" si="4"/>
        <v>21000</v>
      </c>
      <c r="J14" s="1">
        <f t="shared" si="5"/>
        <v>16500</v>
      </c>
      <c r="K14" s="1">
        <f t="shared" si="6"/>
        <v>21630</v>
      </c>
      <c r="L14" s="1">
        <f t="shared" si="7"/>
        <v>16500</v>
      </c>
      <c r="M14" s="1">
        <f t="shared" si="8"/>
        <v>20550</v>
      </c>
      <c r="N14" s="1">
        <f t="shared" si="9"/>
        <v>16500</v>
      </c>
      <c r="O14" s="1">
        <f t="shared" si="10"/>
        <v>21450</v>
      </c>
      <c r="P14" s="1">
        <f t="shared" si="11"/>
        <v>16500</v>
      </c>
      <c r="Q14" s="1">
        <f t="shared" si="12"/>
        <v>23700</v>
      </c>
      <c r="R14" s="1">
        <f t="shared" si="13"/>
        <v>16500</v>
      </c>
      <c r="S14" s="1">
        <f t="shared" si="14"/>
        <v>22260</v>
      </c>
      <c r="T14" s="1">
        <f t="shared" si="15"/>
        <v>16500</v>
      </c>
    </row>
    <row r="15" spans="1:20" ht="18" customHeight="1">
      <c r="A15" s="2" t="s">
        <v>36</v>
      </c>
      <c r="B15" s="2" t="s">
        <v>46</v>
      </c>
      <c r="C15" s="2" t="s">
        <v>21</v>
      </c>
      <c r="D15" s="2" t="s">
        <v>47</v>
      </c>
      <c r="E15" s="5">
        <f t="shared" si="0"/>
        <v>21900</v>
      </c>
      <c r="F15" s="5">
        <f t="shared" si="1"/>
        <v>16500</v>
      </c>
      <c r="G15" s="2">
        <f t="shared" si="2"/>
        <v>22800</v>
      </c>
      <c r="H15" s="2">
        <f t="shared" si="3"/>
        <v>16500</v>
      </c>
      <c r="I15" s="5">
        <f t="shared" si="4"/>
        <v>21000</v>
      </c>
      <c r="J15" s="5">
        <f t="shared" si="5"/>
        <v>16500</v>
      </c>
      <c r="K15" s="2">
        <f t="shared" si="6"/>
        <v>21630</v>
      </c>
      <c r="L15" s="2">
        <f t="shared" si="7"/>
        <v>16500</v>
      </c>
      <c r="M15" s="5">
        <f t="shared" si="8"/>
        <v>20550</v>
      </c>
      <c r="N15" s="5">
        <f t="shared" si="9"/>
        <v>16500</v>
      </c>
      <c r="O15" s="2">
        <f t="shared" si="10"/>
        <v>21450</v>
      </c>
      <c r="P15" s="2">
        <f t="shared" si="11"/>
        <v>16500</v>
      </c>
      <c r="Q15" s="5">
        <f t="shared" si="12"/>
        <v>23700</v>
      </c>
      <c r="R15" s="5">
        <f t="shared" si="13"/>
        <v>16500</v>
      </c>
      <c r="S15" s="2">
        <f t="shared" si="14"/>
        <v>22260</v>
      </c>
      <c r="T15" s="2">
        <f t="shared" si="15"/>
        <v>16500</v>
      </c>
    </row>
    <row r="16" spans="1:20" ht="18" customHeight="1">
      <c r="A16" s="1" t="s">
        <v>38</v>
      </c>
      <c r="B16" s="1" t="s">
        <v>48</v>
      </c>
      <c r="C16" s="1" t="s">
        <v>21</v>
      </c>
      <c r="D16" s="1" t="s">
        <v>49</v>
      </c>
      <c r="E16" s="1">
        <f>0+12000+10700</f>
        <v>22700</v>
      </c>
      <c r="F16" s="1">
        <f t="shared" si="1"/>
        <v>16500</v>
      </c>
      <c r="G16" s="1">
        <f>0+12000+11900</f>
        <v>23900</v>
      </c>
      <c r="H16" s="1">
        <f t="shared" si="3"/>
        <v>16500</v>
      </c>
      <c r="I16" s="1">
        <f>0+12000+9800</f>
        <v>21800</v>
      </c>
      <c r="J16" s="1">
        <f t="shared" si="5"/>
        <v>16500</v>
      </c>
      <c r="K16" s="1">
        <f>0+12000+10490</f>
        <v>22490</v>
      </c>
      <c r="L16" s="1">
        <f t="shared" si="7"/>
        <v>16500</v>
      </c>
      <c r="M16" s="1">
        <f>0+12000+9300</f>
        <v>21300</v>
      </c>
      <c r="N16" s="1">
        <f t="shared" si="9"/>
        <v>16500</v>
      </c>
      <c r="O16" s="1">
        <f>0+12000+10350</f>
        <v>22350</v>
      </c>
      <c r="P16" s="1">
        <f t="shared" si="11"/>
        <v>16500</v>
      </c>
      <c r="Q16" s="1">
        <f>0+12000+12900</f>
        <v>24900</v>
      </c>
      <c r="R16" s="1">
        <f t="shared" si="13"/>
        <v>16500</v>
      </c>
      <c r="S16" s="1">
        <f>0+12000+11180</f>
        <v>23180</v>
      </c>
      <c r="T16" s="1">
        <f t="shared" si="15"/>
        <v>16500</v>
      </c>
    </row>
    <row r="17" spans="1:20" ht="18" customHeight="1">
      <c r="A17" s="2" t="s">
        <v>50</v>
      </c>
      <c r="B17" s="2" t="s">
        <v>51</v>
      </c>
      <c r="C17" s="2" t="s">
        <v>21</v>
      </c>
      <c r="D17" s="2" t="s">
        <v>52</v>
      </c>
      <c r="E17" s="5">
        <f>0+12000+11900</f>
        <v>23900</v>
      </c>
      <c r="F17" s="5">
        <f t="shared" si="1"/>
        <v>16500</v>
      </c>
      <c r="G17" s="2">
        <f>0+12000+13550</f>
        <v>25550</v>
      </c>
      <c r="H17" s="2">
        <f t="shared" si="3"/>
        <v>16500</v>
      </c>
      <c r="I17" s="5">
        <f>0+12000+11000</f>
        <v>23000</v>
      </c>
      <c r="J17" s="5">
        <f t="shared" si="5"/>
        <v>16500</v>
      </c>
      <c r="K17" s="2">
        <f>0+12000+11780</f>
        <v>23780</v>
      </c>
      <c r="L17" s="2">
        <f t="shared" si="7"/>
        <v>16500</v>
      </c>
      <c r="M17" s="5">
        <f>0+12000+10425</f>
        <v>22425</v>
      </c>
      <c r="N17" s="5">
        <f t="shared" si="9"/>
        <v>16500</v>
      </c>
      <c r="O17" s="2">
        <f>0+12000+11700</f>
        <v>23700</v>
      </c>
      <c r="P17" s="2">
        <f t="shared" si="11"/>
        <v>16500</v>
      </c>
      <c r="Q17" s="5">
        <f>0+12000+14700</f>
        <v>26700</v>
      </c>
      <c r="R17" s="5">
        <f t="shared" si="13"/>
        <v>16500</v>
      </c>
      <c r="S17" s="2">
        <f>0+12000+12560</f>
        <v>24560</v>
      </c>
      <c r="T17" s="2">
        <f t="shared" si="15"/>
        <v>16500</v>
      </c>
    </row>
    <row r="18" spans="1:20" ht="18" customHeight="1">
      <c r="A18" s="1" t="s">
        <v>43</v>
      </c>
      <c r="B18" s="1" t="s">
        <v>53</v>
      </c>
      <c r="C18" s="1" t="s">
        <v>21</v>
      </c>
      <c r="D18" s="1" t="s">
        <v>54</v>
      </c>
      <c r="E18" s="1">
        <f>0+12000+12700</f>
        <v>24700</v>
      </c>
      <c r="F18" s="1">
        <f t="shared" si="1"/>
        <v>16500</v>
      </c>
      <c r="G18" s="1">
        <f>0+12000+14650</f>
        <v>26650</v>
      </c>
      <c r="H18" s="1">
        <f t="shared" si="3"/>
        <v>16500</v>
      </c>
      <c r="I18" s="1">
        <f>0+12000+11800</f>
        <v>23800</v>
      </c>
      <c r="J18" s="1">
        <f t="shared" si="5"/>
        <v>16500</v>
      </c>
      <c r="K18" s="1">
        <f>0+12000+12640</f>
        <v>24640</v>
      </c>
      <c r="L18" s="1">
        <f t="shared" si="7"/>
        <v>16500</v>
      </c>
      <c r="M18" s="1">
        <f>0+12000+11175</f>
        <v>23175</v>
      </c>
      <c r="N18" s="1">
        <f t="shared" si="9"/>
        <v>16500</v>
      </c>
      <c r="O18" s="1">
        <f>0+12000+12600</f>
        <v>24600</v>
      </c>
      <c r="P18" s="1">
        <f t="shared" si="11"/>
        <v>16500</v>
      </c>
      <c r="Q18" s="1">
        <f>0+12000+15900</f>
        <v>27900</v>
      </c>
      <c r="R18" s="1">
        <f t="shared" si="13"/>
        <v>16500</v>
      </c>
      <c r="S18" s="1">
        <f>0+12000+13480</f>
        <v>25480</v>
      </c>
      <c r="T18" s="1">
        <f t="shared" si="15"/>
        <v>16500</v>
      </c>
    </row>
    <row r="19" spans="1:20" ht="18" customHeight="1">
      <c r="A19" s="2" t="s">
        <v>45</v>
      </c>
      <c r="B19" s="2" t="s">
        <v>55</v>
      </c>
      <c r="C19" s="2" t="s">
        <v>21</v>
      </c>
      <c r="D19" s="2" t="s">
        <v>56</v>
      </c>
      <c r="E19" s="5">
        <f aca="true" t="shared" si="16" ref="E19:E35">0+12000+13500</f>
        <v>25500</v>
      </c>
      <c r="F19" s="5">
        <f t="shared" si="1"/>
        <v>16500</v>
      </c>
      <c r="G19" s="2">
        <f aca="true" t="shared" si="17" ref="G19:G35">0+12000+15750</f>
        <v>27750</v>
      </c>
      <c r="H19" s="2">
        <f t="shared" si="3"/>
        <v>16500</v>
      </c>
      <c r="I19" s="5">
        <f aca="true" t="shared" si="18" ref="I19:I35">0+12000+12600</f>
        <v>24600</v>
      </c>
      <c r="J19" s="5">
        <f t="shared" si="5"/>
        <v>16500</v>
      </c>
      <c r="K19" s="2">
        <f aca="true" t="shared" si="19" ref="K19:K35">0+12000+13500</f>
        <v>25500</v>
      </c>
      <c r="L19" s="2">
        <f t="shared" si="7"/>
        <v>16500</v>
      </c>
      <c r="M19" s="5">
        <f aca="true" t="shared" si="20" ref="M19:M35">0+12000+11925</f>
        <v>23925</v>
      </c>
      <c r="N19" s="5">
        <f t="shared" si="9"/>
        <v>16500</v>
      </c>
      <c r="O19" s="2">
        <f aca="true" t="shared" si="21" ref="O19:O35">0+12000+13500</f>
        <v>25500</v>
      </c>
      <c r="P19" s="2">
        <f t="shared" si="11"/>
        <v>16500</v>
      </c>
      <c r="Q19" s="5">
        <f aca="true" t="shared" si="22" ref="Q19:Q35">0+12000+17100</f>
        <v>29100</v>
      </c>
      <c r="R19" s="5">
        <f t="shared" si="13"/>
        <v>16500</v>
      </c>
      <c r="S19" s="2">
        <f aca="true" t="shared" si="23" ref="S19:S35">0+12000+14400</f>
        <v>26400</v>
      </c>
      <c r="T19" s="2">
        <f t="shared" si="15"/>
        <v>16500</v>
      </c>
    </row>
    <row r="20" spans="1:20" ht="18" customHeight="1">
      <c r="A20" s="1" t="s">
        <v>47</v>
      </c>
      <c r="B20" s="1" t="s">
        <v>57</v>
      </c>
      <c r="C20" s="1" t="s">
        <v>21</v>
      </c>
      <c r="D20" s="1" t="s">
        <v>58</v>
      </c>
      <c r="E20" s="1">
        <f t="shared" si="16"/>
        <v>25500</v>
      </c>
      <c r="F20" s="1">
        <f t="shared" si="1"/>
        <v>16500</v>
      </c>
      <c r="G20" s="1">
        <f t="shared" si="17"/>
        <v>27750</v>
      </c>
      <c r="H20" s="1">
        <f t="shared" si="3"/>
        <v>16500</v>
      </c>
      <c r="I20" s="1">
        <f t="shared" si="18"/>
        <v>24600</v>
      </c>
      <c r="J20" s="1">
        <f t="shared" si="5"/>
        <v>16500</v>
      </c>
      <c r="K20" s="1">
        <f t="shared" si="19"/>
        <v>25500</v>
      </c>
      <c r="L20" s="1">
        <f t="shared" si="7"/>
        <v>16500</v>
      </c>
      <c r="M20" s="1">
        <f t="shared" si="20"/>
        <v>23925</v>
      </c>
      <c r="N20" s="1">
        <f t="shared" si="9"/>
        <v>16500</v>
      </c>
      <c r="O20" s="1">
        <f t="shared" si="21"/>
        <v>25500</v>
      </c>
      <c r="P20" s="1">
        <f t="shared" si="11"/>
        <v>16500</v>
      </c>
      <c r="Q20" s="1">
        <f t="shared" si="22"/>
        <v>29100</v>
      </c>
      <c r="R20" s="1">
        <f t="shared" si="13"/>
        <v>16500</v>
      </c>
      <c r="S20" s="1">
        <f t="shared" si="23"/>
        <v>26400</v>
      </c>
      <c r="T20" s="1">
        <f t="shared" si="15"/>
        <v>16500</v>
      </c>
    </row>
    <row r="21" spans="1:20" ht="18" customHeight="1">
      <c r="A21" s="2" t="s">
        <v>59</v>
      </c>
      <c r="B21" s="2" t="s">
        <v>60</v>
      </c>
      <c r="C21" s="2" t="s">
        <v>21</v>
      </c>
      <c r="D21" s="2" t="s">
        <v>61</v>
      </c>
      <c r="E21" s="5">
        <f t="shared" si="16"/>
        <v>25500</v>
      </c>
      <c r="F21" s="5">
        <f t="shared" si="1"/>
        <v>16500</v>
      </c>
      <c r="G21" s="2">
        <f t="shared" si="17"/>
        <v>27750</v>
      </c>
      <c r="H21" s="2">
        <f t="shared" si="3"/>
        <v>16500</v>
      </c>
      <c r="I21" s="5">
        <f t="shared" si="18"/>
        <v>24600</v>
      </c>
      <c r="J21" s="5">
        <f t="shared" si="5"/>
        <v>16500</v>
      </c>
      <c r="K21" s="2">
        <f t="shared" si="19"/>
        <v>25500</v>
      </c>
      <c r="L21" s="2">
        <f t="shared" si="7"/>
        <v>16500</v>
      </c>
      <c r="M21" s="5">
        <f t="shared" si="20"/>
        <v>23925</v>
      </c>
      <c r="N21" s="5">
        <f t="shared" si="9"/>
        <v>16500</v>
      </c>
      <c r="O21" s="2">
        <f t="shared" si="21"/>
        <v>25500</v>
      </c>
      <c r="P21" s="2">
        <f t="shared" si="11"/>
        <v>16500</v>
      </c>
      <c r="Q21" s="5">
        <f t="shared" si="22"/>
        <v>29100</v>
      </c>
      <c r="R21" s="5">
        <f t="shared" si="13"/>
        <v>16500</v>
      </c>
      <c r="S21" s="2">
        <f t="shared" si="23"/>
        <v>26400</v>
      </c>
      <c r="T21" s="2">
        <f t="shared" si="15"/>
        <v>16500</v>
      </c>
    </row>
    <row r="22" spans="1:20" ht="18" customHeight="1">
      <c r="A22" s="1" t="s">
        <v>52</v>
      </c>
      <c r="B22" s="1" t="s">
        <v>62</v>
      </c>
      <c r="C22" s="1" t="s">
        <v>21</v>
      </c>
      <c r="D22" s="1" t="s">
        <v>63</v>
      </c>
      <c r="E22" s="1">
        <f t="shared" si="16"/>
        <v>25500</v>
      </c>
      <c r="F22" s="1">
        <f t="shared" si="1"/>
        <v>16500</v>
      </c>
      <c r="G22" s="1">
        <f t="shared" si="17"/>
        <v>27750</v>
      </c>
      <c r="H22" s="1">
        <f t="shared" si="3"/>
        <v>16500</v>
      </c>
      <c r="I22" s="1">
        <f t="shared" si="18"/>
        <v>24600</v>
      </c>
      <c r="J22" s="1">
        <f t="shared" si="5"/>
        <v>16500</v>
      </c>
      <c r="K22" s="1">
        <f t="shared" si="19"/>
        <v>25500</v>
      </c>
      <c r="L22" s="1">
        <f t="shared" si="7"/>
        <v>16500</v>
      </c>
      <c r="M22" s="1">
        <f t="shared" si="20"/>
        <v>23925</v>
      </c>
      <c r="N22" s="1">
        <f t="shared" si="9"/>
        <v>16500</v>
      </c>
      <c r="O22" s="1">
        <f t="shared" si="21"/>
        <v>25500</v>
      </c>
      <c r="P22" s="1">
        <f t="shared" si="11"/>
        <v>16500</v>
      </c>
      <c r="Q22" s="1">
        <f t="shared" si="22"/>
        <v>29100</v>
      </c>
      <c r="R22" s="1">
        <f t="shared" si="13"/>
        <v>16500</v>
      </c>
      <c r="S22" s="1">
        <f t="shared" si="23"/>
        <v>26400</v>
      </c>
      <c r="T22" s="1">
        <f t="shared" si="15"/>
        <v>16500</v>
      </c>
    </row>
    <row r="23" spans="1:20" ht="18" customHeight="1">
      <c r="A23" s="2" t="s">
        <v>54</v>
      </c>
      <c r="B23" s="2" t="s">
        <v>64</v>
      </c>
      <c r="C23" s="2" t="s">
        <v>21</v>
      </c>
      <c r="D23" s="2" t="s">
        <v>65</v>
      </c>
      <c r="E23" s="5">
        <f t="shared" si="16"/>
        <v>25500</v>
      </c>
      <c r="F23" s="5">
        <f t="shared" si="1"/>
        <v>16500</v>
      </c>
      <c r="G23" s="2">
        <f t="shared" si="17"/>
        <v>27750</v>
      </c>
      <c r="H23" s="2">
        <f t="shared" si="3"/>
        <v>16500</v>
      </c>
      <c r="I23" s="5">
        <f t="shared" si="18"/>
        <v>24600</v>
      </c>
      <c r="J23" s="5">
        <f t="shared" si="5"/>
        <v>16500</v>
      </c>
      <c r="K23" s="2">
        <f t="shared" si="19"/>
        <v>25500</v>
      </c>
      <c r="L23" s="2">
        <f t="shared" si="7"/>
        <v>16500</v>
      </c>
      <c r="M23" s="5">
        <f t="shared" si="20"/>
        <v>23925</v>
      </c>
      <c r="N23" s="5">
        <f t="shared" si="9"/>
        <v>16500</v>
      </c>
      <c r="O23" s="2">
        <f t="shared" si="21"/>
        <v>25500</v>
      </c>
      <c r="P23" s="2">
        <f t="shared" si="11"/>
        <v>16500</v>
      </c>
      <c r="Q23" s="5">
        <f t="shared" si="22"/>
        <v>29100</v>
      </c>
      <c r="R23" s="5">
        <f t="shared" si="13"/>
        <v>16500</v>
      </c>
      <c r="S23" s="2">
        <f t="shared" si="23"/>
        <v>26400</v>
      </c>
      <c r="T23" s="2">
        <f t="shared" si="15"/>
        <v>16500</v>
      </c>
    </row>
    <row r="24" spans="1:20" ht="18" customHeight="1">
      <c r="A24" s="1" t="s">
        <v>56</v>
      </c>
      <c r="B24" s="1" t="s">
        <v>66</v>
      </c>
      <c r="C24" s="1" t="s">
        <v>21</v>
      </c>
      <c r="D24" s="1" t="s">
        <v>67</v>
      </c>
      <c r="E24" s="1">
        <f t="shared" si="16"/>
        <v>25500</v>
      </c>
      <c r="F24" s="1">
        <f t="shared" si="1"/>
        <v>16500</v>
      </c>
      <c r="G24" s="1">
        <f t="shared" si="17"/>
        <v>27750</v>
      </c>
      <c r="H24" s="1">
        <f t="shared" si="3"/>
        <v>16500</v>
      </c>
      <c r="I24" s="1">
        <f t="shared" si="18"/>
        <v>24600</v>
      </c>
      <c r="J24" s="1">
        <f t="shared" si="5"/>
        <v>16500</v>
      </c>
      <c r="K24" s="1">
        <f t="shared" si="19"/>
        <v>25500</v>
      </c>
      <c r="L24" s="1">
        <f t="shared" si="7"/>
        <v>16500</v>
      </c>
      <c r="M24" s="1">
        <f t="shared" si="20"/>
        <v>23925</v>
      </c>
      <c r="N24" s="1">
        <f t="shared" si="9"/>
        <v>16500</v>
      </c>
      <c r="O24" s="1">
        <f t="shared" si="21"/>
        <v>25500</v>
      </c>
      <c r="P24" s="1">
        <f t="shared" si="11"/>
        <v>16500</v>
      </c>
      <c r="Q24" s="1">
        <f t="shared" si="22"/>
        <v>29100</v>
      </c>
      <c r="R24" s="1">
        <f t="shared" si="13"/>
        <v>16500</v>
      </c>
      <c r="S24" s="1">
        <f t="shared" si="23"/>
        <v>26400</v>
      </c>
      <c r="T24" s="1">
        <f t="shared" si="15"/>
        <v>16500</v>
      </c>
    </row>
    <row r="25" spans="1:20" ht="18" customHeight="1">
      <c r="A25" s="2" t="s">
        <v>68</v>
      </c>
      <c r="B25" s="2" t="s">
        <v>69</v>
      </c>
      <c r="C25" s="2" t="s">
        <v>21</v>
      </c>
      <c r="D25" s="2" t="s">
        <v>40</v>
      </c>
      <c r="E25" s="5">
        <f t="shared" si="16"/>
        <v>25500</v>
      </c>
      <c r="F25" s="5">
        <f t="shared" si="1"/>
        <v>16500</v>
      </c>
      <c r="G25" s="2">
        <f t="shared" si="17"/>
        <v>27750</v>
      </c>
      <c r="H25" s="2">
        <f t="shared" si="3"/>
        <v>16500</v>
      </c>
      <c r="I25" s="5">
        <f t="shared" si="18"/>
        <v>24600</v>
      </c>
      <c r="J25" s="5">
        <f t="shared" si="5"/>
        <v>16500</v>
      </c>
      <c r="K25" s="2">
        <f t="shared" si="19"/>
        <v>25500</v>
      </c>
      <c r="L25" s="2">
        <f t="shared" si="7"/>
        <v>16500</v>
      </c>
      <c r="M25" s="5">
        <f t="shared" si="20"/>
        <v>23925</v>
      </c>
      <c r="N25" s="5">
        <f t="shared" si="9"/>
        <v>16500</v>
      </c>
      <c r="O25" s="2">
        <f t="shared" si="21"/>
        <v>25500</v>
      </c>
      <c r="P25" s="2">
        <f t="shared" si="11"/>
        <v>16500</v>
      </c>
      <c r="Q25" s="5">
        <f t="shared" si="22"/>
        <v>29100</v>
      </c>
      <c r="R25" s="5">
        <f t="shared" si="13"/>
        <v>16500</v>
      </c>
      <c r="S25" s="2">
        <f t="shared" si="23"/>
        <v>26400</v>
      </c>
      <c r="T25" s="2">
        <f t="shared" si="15"/>
        <v>16500</v>
      </c>
    </row>
    <row r="26" spans="1:20" ht="18" customHeight="1">
      <c r="A26" s="1" t="s">
        <v>61</v>
      </c>
      <c r="B26" s="1" t="s">
        <v>70</v>
      </c>
      <c r="C26" s="1" t="s">
        <v>21</v>
      </c>
      <c r="D26" s="1" t="s">
        <v>71</v>
      </c>
      <c r="E26" s="1">
        <f t="shared" si="16"/>
        <v>25500</v>
      </c>
      <c r="F26" s="1">
        <f t="shared" si="1"/>
        <v>16500</v>
      </c>
      <c r="G26" s="1">
        <f t="shared" si="17"/>
        <v>27750</v>
      </c>
      <c r="H26" s="1">
        <f t="shared" si="3"/>
        <v>16500</v>
      </c>
      <c r="I26" s="1">
        <f t="shared" si="18"/>
        <v>24600</v>
      </c>
      <c r="J26" s="1">
        <f t="shared" si="5"/>
        <v>16500</v>
      </c>
      <c r="K26" s="1">
        <f t="shared" si="19"/>
        <v>25500</v>
      </c>
      <c r="L26" s="1">
        <f t="shared" si="7"/>
        <v>16500</v>
      </c>
      <c r="M26" s="1">
        <f t="shared" si="20"/>
        <v>23925</v>
      </c>
      <c r="N26" s="1">
        <f t="shared" si="9"/>
        <v>16500</v>
      </c>
      <c r="O26" s="1">
        <f t="shared" si="21"/>
        <v>25500</v>
      </c>
      <c r="P26" s="1">
        <f t="shared" si="11"/>
        <v>16500</v>
      </c>
      <c r="Q26" s="1">
        <f t="shared" si="22"/>
        <v>29100</v>
      </c>
      <c r="R26" s="1">
        <f t="shared" si="13"/>
        <v>16500</v>
      </c>
      <c r="S26" s="1">
        <f t="shared" si="23"/>
        <v>26400</v>
      </c>
      <c r="T26" s="1">
        <f t="shared" si="15"/>
        <v>16500</v>
      </c>
    </row>
    <row r="27" spans="1:20" ht="18" customHeight="1">
      <c r="A27" s="2" t="s">
        <v>63</v>
      </c>
      <c r="B27" s="2" t="s">
        <v>72</v>
      </c>
      <c r="C27" s="2" t="s">
        <v>21</v>
      </c>
      <c r="D27" s="2" t="s">
        <v>73</v>
      </c>
      <c r="E27" s="5">
        <f t="shared" si="16"/>
        <v>25500</v>
      </c>
      <c r="F27" s="5">
        <f t="shared" si="1"/>
        <v>16500</v>
      </c>
      <c r="G27" s="2">
        <f t="shared" si="17"/>
        <v>27750</v>
      </c>
      <c r="H27" s="2">
        <f t="shared" si="3"/>
        <v>16500</v>
      </c>
      <c r="I27" s="5">
        <f t="shared" si="18"/>
        <v>24600</v>
      </c>
      <c r="J27" s="5">
        <f t="shared" si="5"/>
        <v>16500</v>
      </c>
      <c r="K27" s="2">
        <f t="shared" si="19"/>
        <v>25500</v>
      </c>
      <c r="L27" s="2">
        <f t="shared" si="7"/>
        <v>16500</v>
      </c>
      <c r="M27" s="5">
        <f t="shared" si="20"/>
        <v>23925</v>
      </c>
      <c r="N27" s="5">
        <f t="shared" si="9"/>
        <v>16500</v>
      </c>
      <c r="O27" s="2">
        <f t="shared" si="21"/>
        <v>25500</v>
      </c>
      <c r="P27" s="2">
        <f t="shared" si="11"/>
        <v>16500</v>
      </c>
      <c r="Q27" s="5">
        <f t="shared" si="22"/>
        <v>29100</v>
      </c>
      <c r="R27" s="5">
        <f t="shared" si="13"/>
        <v>16500</v>
      </c>
      <c r="S27" s="2">
        <f t="shared" si="23"/>
        <v>26400</v>
      </c>
      <c r="T27" s="2">
        <f t="shared" si="15"/>
        <v>16500</v>
      </c>
    </row>
    <row r="28" spans="1:20" ht="18" customHeight="1">
      <c r="A28" s="1" t="s">
        <v>65</v>
      </c>
      <c r="B28" s="1" t="s">
        <v>74</v>
      </c>
      <c r="C28" s="1" t="s">
        <v>21</v>
      </c>
      <c r="D28" s="1" t="s">
        <v>75</v>
      </c>
      <c r="E28" s="1">
        <f t="shared" si="16"/>
        <v>25500</v>
      </c>
      <c r="F28" s="1">
        <f t="shared" si="1"/>
        <v>16500</v>
      </c>
      <c r="G28" s="1">
        <f t="shared" si="17"/>
        <v>27750</v>
      </c>
      <c r="H28" s="1">
        <f t="shared" si="3"/>
        <v>16500</v>
      </c>
      <c r="I28" s="1">
        <f t="shared" si="18"/>
        <v>24600</v>
      </c>
      <c r="J28" s="1">
        <f t="shared" si="5"/>
        <v>16500</v>
      </c>
      <c r="K28" s="1">
        <f t="shared" si="19"/>
        <v>25500</v>
      </c>
      <c r="L28" s="1">
        <f t="shared" si="7"/>
        <v>16500</v>
      </c>
      <c r="M28" s="1">
        <f t="shared" si="20"/>
        <v>23925</v>
      </c>
      <c r="N28" s="1">
        <f t="shared" si="9"/>
        <v>16500</v>
      </c>
      <c r="O28" s="1">
        <f t="shared" si="21"/>
        <v>25500</v>
      </c>
      <c r="P28" s="1">
        <f t="shared" si="11"/>
        <v>16500</v>
      </c>
      <c r="Q28" s="1">
        <f t="shared" si="22"/>
        <v>29100</v>
      </c>
      <c r="R28" s="1">
        <f t="shared" si="13"/>
        <v>16500</v>
      </c>
      <c r="S28" s="1">
        <f t="shared" si="23"/>
        <v>26400</v>
      </c>
      <c r="T28" s="1">
        <f t="shared" si="15"/>
        <v>16500</v>
      </c>
    </row>
    <row r="29" spans="1:20" ht="18" customHeight="1">
      <c r="A29" s="2" t="s">
        <v>76</v>
      </c>
      <c r="B29" s="2" t="s">
        <v>77</v>
      </c>
      <c r="C29" s="2" t="s">
        <v>21</v>
      </c>
      <c r="D29" s="2" t="s">
        <v>78</v>
      </c>
      <c r="E29" s="5">
        <f t="shared" si="16"/>
        <v>25500</v>
      </c>
      <c r="F29" s="5">
        <f t="shared" si="1"/>
        <v>16500</v>
      </c>
      <c r="G29" s="2">
        <f t="shared" si="17"/>
        <v>27750</v>
      </c>
      <c r="H29" s="2">
        <f t="shared" si="3"/>
        <v>16500</v>
      </c>
      <c r="I29" s="5">
        <f t="shared" si="18"/>
        <v>24600</v>
      </c>
      <c r="J29" s="5">
        <f t="shared" si="5"/>
        <v>16500</v>
      </c>
      <c r="K29" s="2">
        <f t="shared" si="19"/>
        <v>25500</v>
      </c>
      <c r="L29" s="2">
        <f t="shared" si="7"/>
        <v>16500</v>
      </c>
      <c r="M29" s="5">
        <f t="shared" si="20"/>
        <v>23925</v>
      </c>
      <c r="N29" s="5">
        <f t="shared" si="9"/>
        <v>16500</v>
      </c>
      <c r="O29" s="2">
        <f t="shared" si="21"/>
        <v>25500</v>
      </c>
      <c r="P29" s="2">
        <f t="shared" si="11"/>
        <v>16500</v>
      </c>
      <c r="Q29" s="5">
        <f t="shared" si="22"/>
        <v>29100</v>
      </c>
      <c r="R29" s="5">
        <f t="shared" si="13"/>
        <v>16500</v>
      </c>
      <c r="S29" s="2">
        <f t="shared" si="23"/>
        <v>26400</v>
      </c>
      <c r="T29" s="2">
        <f t="shared" si="15"/>
        <v>16500</v>
      </c>
    </row>
    <row r="30" spans="1:20" ht="18" customHeight="1">
      <c r="A30" s="1" t="s">
        <v>40</v>
      </c>
      <c r="B30" s="1" t="s">
        <v>79</v>
      </c>
      <c r="C30" s="1" t="s">
        <v>21</v>
      </c>
      <c r="D30" s="1" t="s">
        <v>80</v>
      </c>
      <c r="E30" s="1">
        <f t="shared" si="16"/>
        <v>25500</v>
      </c>
      <c r="F30" s="1">
        <f t="shared" si="1"/>
        <v>16500</v>
      </c>
      <c r="G30" s="1">
        <f t="shared" si="17"/>
        <v>27750</v>
      </c>
      <c r="H30" s="1">
        <f t="shared" si="3"/>
        <v>16500</v>
      </c>
      <c r="I30" s="1">
        <f t="shared" si="18"/>
        <v>24600</v>
      </c>
      <c r="J30" s="1">
        <f t="shared" si="5"/>
        <v>16500</v>
      </c>
      <c r="K30" s="1">
        <f t="shared" si="19"/>
        <v>25500</v>
      </c>
      <c r="L30" s="1">
        <f t="shared" si="7"/>
        <v>16500</v>
      </c>
      <c r="M30" s="1">
        <f t="shared" si="20"/>
        <v>23925</v>
      </c>
      <c r="N30" s="1">
        <f t="shared" si="9"/>
        <v>16500</v>
      </c>
      <c r="O30" s="1">
        <f t="shared" si="21"/>
        <v>25500</v>
      </c>
      <c r="P30" s="1">
        <f t="shared" si="11"/>
        <v>16500</v>
      </c>
      <c r="Q30" s="1">
        <f t="shared" si="22"/>
        <v>29100</v>
      </c>
      <c r="R30" s="1">
        <f t="shared" si="13"/>
        <v>16500</v>
      </c>
      <c r="S30" s="1">
        <f t="shared" si="23"/>
        <v>26400</v>
      </c>
      <c r="T30" s="1">
        <f t="shared" si="15"/>
        <v>16500</v>
      </c>
    </row>
    <row r="31" spans="1:20" ht="18" customHeight="1">
      <c r="A31" s="2" t="s">
        <v>71</v>
      </c>
      <c r="B31" s="2" t="s">
        <v>81</v>
      </c>
      <c r="C31" s="2" t="s">
        <v>21</v>
      </c>
      <c r="D31" s="2" t="s">
        <v>82</v>
      </c>
      <c r="E31" s="5">
        <f t="shared" si="16"/>
        <v>25500</v>
      </c>
      <c r="F31" s="5">
        <f t="shared" si="1"/>
        <v>16500</v>
      </c>
      <c r="G31" s="2">
        <f t="shared" si="17"/>
        <v>27750</v>
      </c>
      <c r="H31" s="2">
        <f t="shared" si="3"/>
        <v>16500</v>
      </c>
      <c r="I31" s="5">
        <f t="shared" si="18"/>
        <v>24600</v>
      </c>
      <c r="J31" s="5">
        <f t="shared" si="5"/>
        <v>16500</v>
      </c>
      <c r="K31" s="2">
        <f t="shared" si="19"/>
        <v>25500</v>
      </c>
      <c r="L31" s="2">
        <f t="shared" si="7"/>
        <v>16500</v>
      </c>
      <c r="M31" s="5">
        <f t="shared" si="20"/>
        <v>23925</v>
      </c>
      <c r="N31" s="5">
        <f t="shared" si="9"/>
        <v>16500</v>
      </c>
      <c r="O31" s="2">
        <f t="shared" si="21"/>
        <v>25500</v>
      </c>
      <c r="P31" s="2">
        <f t="shared" si="11"/>
        <v>16500</v>
      </c>
      <c r="Q31" s="5">
        <f t="shared" si="22"/>
        <v>29100</v>
      </c>
      <c r="R31" s="5">
        <f t="shared" si="13"/>
        <v>16500</v>
      </c>
      <c r="S31" s="2">
        <f t="shared" si="23"/>
        <v>26400</v>
      </c>
      <c r="T31" s="2">
        <f t="shared" si="15"/>
        <v>16500</v>
      </c>
    </row>
    <row r="32" spans="1:20" ht="18" customHeight="1">
      <c r="A32" s="1" t="s">
        <v>73</v>
      </c>
      <c r="B32" s="1" t="s">
        <v>83</v>
      </c>
      <c r="C32" s="1" t="s">
        <v>21</v>
      </c>
      <c r="D32" s="1" t="s">
        <v>84</v>
      </c>
      <c r="E32" s="1">
        <f t="shared" si="16"/>
        <v>25500</v>
      </c>
      <c r="F32" s="1">
        <f t="shared" si="1"/>
        <v>16500</v>
      </c>
      <c r="G32" s="1">
        <f t="shared" si="17"/>
        <v>27750</v>
      </c>
      <c r="H32" s="1">
        <f t="shared" si="3"/>
        <v>16500</v>
      </c>
      <c r="I32" s="1">
        <f t="shared" si="18"/>
        <v>24600</v>
      </c>
      <c r="J32" s="1">
        <f t="shared" si="5"/>
        <v>16500</v>
      </c>
      <c r="K32" s="1">
        <f t="shared" si="19"/>
        <v>25500</v>
      </c>
      <c r="L32" s="1">
        <f t="shared" si="7"/>
        <v>16500</v>
      </c>
      <c r="M32" s="1">
        <f t="shared" si="20"/>
        <v>23925</v>
      </c>
      <c r="N32" s="1">
        <f t="shared" si="9"/>
        <v>16500</v>
      </c>
      <c r="O32" s="1">
        <f t="shared" si="21"/>
        <v>25500</v>
      </c>
      <c r="P32" s="1">
        <f t="shared" si="11"/>
        <v>16500</v>
      </c>
      <c r="Q32" s="1">
        <f t="shared" si="22"/>
        <v>29100</v>
      </c>
      <c r="R32" s="1">
        <f t="shared" si="13"/>
        <v>16500</v>
      </c>
      <c r="S32" s="1">
        <f t="shared" si="23"/>
        <v>26400</v>
      </c>
      <c r="T32" s="1">
        <f t="shared" si="15"/>
        <v>16500</v>
      </c>
    </row>
    <row r="33" spans="1:20" ht="18" customHeight="1">
      <c r="A33" s="2" t="s">
        <v>85</v>
      </c>
      <c r="B33" s="2" t="s">
        <v>86</v>
      </c>
      <c r="C33" s="2" t="s">
        <v>21</v>
      </c>
      <c r="D33" s="2" t="s">
        <v>87</v>
      </c>
      <c r="E33" s="5">
        <f t="shared" si="16"/>
        <v>25500</v>
      </c>
      <c r="F33" s="5">
        <f t="shared" si="1"/>
        <v>16500</v>
      </c>
      <c r="G33" s="2">
        <f t="shared" si="17"/>
        <v>27750</v>
      </c>
      <c r="H33" s="2">
        <f t="shared" si="3"/>
        <v>16500</v>
      </c>
      <c r="I33" s="5">
        <f t="shared" si="18"/>
        <v>24600</v>
      </c>
      <c r="J33" s="5">
        <f t="shared" si="5"/>
        <v>16500</v>
      </c>
      <c r="K33" s="2">
        <f t="shared" si="19"/>
        <v>25500</v>
      </c>
      <c r="L33" s="2">
        <f t="shared" si="7"/>
        <v>16500</v>
      </c>
      <c r="M33" s="5">
        <f t="shared" si="20"/>
        <v>23925</v>
      </c>
      <c r="N33" s="5">
        <f t="shared" si="9"/>
        <v>16500</v>
      </c>
      <c r="O33" s="2">
        <f t="shared" si="21"/>
        <v>25500</v>
      </c>
      <c r="P33" s="2">
        <f t="shared" si="11"/>
        <v>16500</v>
      </c>
      <c r="Q33" s="5">
        <f t="shared" si="22"/>
        <v>29100</v>
      </c>
      <c r="R33" s="5">
        <f t="shared" si="13"/>
        <v>16500</v>
      </c>
      <c r="S33" s="2">
        <f t="shared" si="23"/>
        <v>26400</v>
      </c>
      <c r="T33" s="2">
        <f t="shared" si="15"/>
        <v>16500</v>
      </c>
    </row>
    <row r="34" spans="1:20" ht="18" customHeight="1">
      <c r="A34" s="1" t="s">
        <v>78</v>
      </c>
      <c r="B34" s="1" t="s">
        <v>88</v>
      </c>
      <c r="C34" s="1" t="s">
        <v>21</v>
      </c>
      <c r="D34" s="1" t="s">
        <v>89</v>
      </c>
      <c r="E34" s="1">
        <f t="shared" si="16"/>
        <v>25500</v>
      </c>
      <c r="F34" s="1">
        <f t="shared" si="1"/>
        <v>16500</v>
      </c>
      <c r="G34" s="1">
        <f t="shared" si="17"/>
        <v>27750</v>
      </c>
      <c r="H34" s="1">
        <f t="shared" si="3"/>
        <v>16500</v>
      </c>
      <c r="I34" s="1">
        <f t="shared" si="18"/>
        <v>24600</v>
      </c>
      <c r="J34" s="1">
        <f t="shared" si="5"/>
        <v>16500</v>
      </c>
      <c r="K34" s="1">
        <f t="shared" si="19"/>
        <v>25500</v>
      </c>
      <c r="L34" s="1">
        <f t="shared" si="7"/>
        <v>16500</v>
      </c>
      <c r="M34" s="1">
        <f t="shared" si="20"/>
        <v>23925</v>
      </c>
      <c r="N34" s="1">
        <f t="shared" si="9"/>
        <v>16500</v>
      </c>
      <c r="O34" s="1">
        <f t="shared" si="21"/>
        <v>25500</v>
      </c>
      <c r="P34" s="1">
        <f t="shared" si="11"/>
        <v>16500</v>
      </c>
      <c r="Q34" s="1">
        <f t="shared" si="22"/>
        <v>29100</v>
      </c>
      <c r="R34" s="1">
        <f t="shared" si="13"/>
        <v>16500</v>
      </c>
      <c r="S34" s="1">
        <f t="shared" si="23"/>
        <v>26400</v>
      </c>
      <c r="T34" s="1">
        <f t="shared" si="15"/>
        <v>16500</v>
      </c>
    </row>
    <row r="35" spans="1:20" ht="18" customHeight="1">
      <c r="A35" s="2" t="s">
        <v>80</v>
      </c>
      <c r="B35" s="2" t="s">
        <v>90</v>
      </c>
      <c r="C35" s="2" t="s">
        <v>21</v>
      </c>
      <c r="D35" s="2" t="s">
        <v>91</v>
      </c>
      <c r="E35" s="5">
        <f t="shared" si="16"/>
        <v>25500</v>
      </c>
      <c r="F35" s="5">
        <f t="shared" si="1"/>
        <v>16500</v>
      </c>
      <c r="G35" s="2">
        <f t="shared" si="17"/>
        <v>27750</v>
      </c>
      <c r="H35" s="2">
        <f t="shared" si="3"/>
        <v>16500</v>
      </c>
      <c r="I35" s="5">
        <f t="shared" si="18"/>
        <v>24600</v>
      </c>
      <c r="J35" s="5">
        <f t="shared" si="5"/>
        <v>16500</v>
      </c>
      <c r="K35" s="2">
        <f t="shared" si="19"/>
        <v>25500</v>
      </c>
      <c r="L35" s="2">
        <f t="shared" si="7"/>
        <v>16500</v>
      </c>
      <c r="M35" s="5">
        <f t="shared" si="20"/>
        <v>23925</v>
      </c>
      <c r="N35" s="5">
        <f t="shared" si="9"/>
        <v>16500</v>
      </c>
      <c r="O35" s="2">
        <f t="shared" si="21"/>
        <v>25500</v>
      </c>
      <c r="P35" s="2">
        <f t="shared" si="11"/>
        <v>16500</v>
      </c>
      <c r="Q35" s="5">
        <f t="shared" si="22"/>
        <v>29100</v>
      </c>
      <c r="R35" s="5">
        <f t="shared" si="13"/>
        <v>16500</v>
      </c>
      <c r="S35" s="2">
        <f t="shared" si="23"/>
        <v>26400</v>
      </c>
      <c r="T35" s="2">
        <f t="shared" si="15"/>
        <v>16500</v>
      </c>
    </row>
    <row r="36" spans="1:20" ht="18" customHeight="1">
      <c r="A36" s="1" t="s">
        <v>82</v>
      </c>
      <c r="B36" s="1" t="s">
        <v>92</v>
      </c>
      <c r="C36" s="1" t="s">
        <v>21</v>
      </c>
      <c r="D36" s="1" t="s">
        <v>93</v>
      </c>
      <c r="E36" s="1">
        <f>0+12000+12700</f>
        <v>24700</v>
      </c>
      <c r="F36" s="1">
        <f t="shared" si="1"/>
        <v>16500</v>
      </c>
      <c r="G36" s="1">
        <f>0+12000+14650</f>
        <v>26650</v>
      </c>
      <c r="H36" s="1">
        <f t="shared" si="3"/>
        <v>16500</v>
      </c>
      <c r="I36" s="1">
        <f>0+12000+11800</f>
        <v>23800</v>
      </c>
      <c r="J36" s="1">
        <f t="shared" si="5"/>
        <v>16500</v>
      </c>
      <c r="K36" s="1">
        <f>0+12000+12640</f>
        <v>24640</v>
      </c>
      <c r="L36" s="1">
        <f t="shared" si="7"/>
        <v>16500</v>
      </c>
      <c r="M36" s="1">
        <f>0+12000+11175</f>
        <v>23175</v>
      </c>
      <c r="N36" s="1">
        <f t="shared" si="9"/>
        <v>16500</v>
      </c>
      <c r="O36" s="1">
        <f>0+12000+12600</f>
        <v>24600</v>
      </c>
      <c r="P36" s="1">
        <f t="shared" si="11"/>
        <v>16500</v>
      </c>
      <c r="Q36" s="1">
        <f>0+12000+15900</f>
        <v>27900</v>
      </c>
      <c r="R36" s="1">
        <f t="shared" si="13"/>
        <v>16500</v>
      </c>
      <c r="S36" s="1">
        <f>0+12000+13480</f>
        <v>25480</v>
      </c>
      <c r="T36" s="1">
        <f t="shared" si="15"/>
        <v>16500</v>
      </c>
    </row>
    <row r="37" spans="1:20" ht="18" customHeight="1">
      <c r="A37" s="2" t="s">
        <v>94</v>
      </c>
      <c r="B37" s="2" t="s">
        <v>95</v>
      </c>
      <c r="C37" s="2" t="s">
        <v>21</v>
      </c>
      <c r="D37" s="2" t="s">
        <v>96</v>
      </c>
      <c r="E37" s="5">
        <f>0+12000+11500</f>
        <v>23500</v>
      </c>
      <c r="F37" s="5">
        <f t="shared" si="1"/>
        <v>16500</v>
      </c>
      <c r="G37" s="2">
        <f>0+12000+13000</f>
        <v>25000</v>
      </c>
      <c r="H37" s="2">
        <f t="shared" si="3"/>
        <v>16500</v>
      </c>
      <c r="I37" s="5">
        <f>0+12000+10600</f>
        <v>22600</v>
      </c>
      <c r="J37" s="5">
        <f t="shared" si="5"/>
        <v>16500</v>
      </c>
      <c r="K37" s="2">
        <f>0+12000+11350</f>
        <v>23350</v>
      </c>
      <c r="L37" s="2">
        <f t="shared" si="7"/>
        <v>16500</v>
      </c>
      <c r="M37" s="5">
        <f>0+12000+10050</f>
        <v>22050</v>
      </c>
      <c r="N37" s="5">
        <f t="shared" si="9"/>
        <v>16500</v>
      </c>
      <c r="O37" s="2">
        <f>0+12000+11250</f>
        <v>23250</v>
      </c>
      <c r="P37" s="2">
        <f t="shared" si="11"/>
        <v>16500</v>
      </c>
      <c r="Q37" s="5">
        <f>0+12000+14100</f>
        <v>26100</v>
      </c>
      <c r="R37" s="5">
        <f t="shared" si="13"/>
        <v>16500</v>
      </c>
      <c r="S37" s="2">
        <f>0+12000+12100</f>
        <v>24100</v>
      </c>
      <c r="T37" s="2">
        <f t="shared" si="15"/>
        <v>16500</v>
      </c>
    </row>
    <row r="38" spans="1:20" ht="18" customHeight="1">
      <c r="A38" s="1" t="s">
        <v>87</v>
      </c>
      <c r="B38" s="1" t="s">
        <v>97</v>
      </c>
      <c r="C38" s="1" t="s">
        <v>21</v>
      </c>
      <c r="D38" s="1" t="s">
        <v>98</v>
      </c>
      <c r="E38" s="1">
        <f>0+12000+10700</f>
        <v>22700</v>
      </c>
      <c r="F38" s="1">
        <f t="shared" si="1"/>
        <v>16500</v>
      </c>
      <c r="G38" s="1">
        <f>0+12000+11900</f>
        <v>23900</v>
      </c>
      <c r="H38" s="1">
        <f t="shared" si="3"/>
        <v>16500</v>
      </c>
      <c r="I38" s="1">
        <f>0+12000+9800</f>
        <v>21800</v>
      </c>
      <c r="J38" s="1">
        <f t="shared" si="5"/>
        <v>16500</v>
      </c>
      <c r="K38" s="1">
        <f>0+12000+10490</f>
        <v>22490</v>
      </c>
      <c r="L38" s="1">
        <f t="shared" si="7"/>
        <v>16500</v>
      </c>
      <c r="M38" s="1">
        <f>0+12000+9300</f>
        <v>21300</v>
      </c>
      <c r="N38" s="1">
        <f t="shared" si="9"/>
        <v>16500</v>
      </c>
      <c r="O38" s="1">
        <f>0+12000+10350</f>
        <v>22350</v>
      </c>
      <c r="P38" s="1">
        <f t="shared" si="11"/>
        <v>16500</v>
      </c>
      <c r="Q38" s="1">
        <f>0+12000+12900</f>
        <v>24900</v>
      </c>
      <c r="R38" s="1">
        <f t="shared" si="13"/>
        <v>16500</v>
      </c>
      <c r="S38" s="1">
        <f>0+12000+11180</f>
        <v>23180</v>
      </c>
      <c r="T38" s="1">
        <f t="shared" si="15"/>
        <v>16500</v>
      </c>
    </row>
    <row r="39" spans="1:20" ht="18" customHeight="1">
      <c r="A39" s="2" t="s">
        <v>89</v>
      </c>
      <c r="B39" s="2" t="s">
        <v>99</v>
      </c>
      <c r="C39" s="2" t="s">
        <v>21</v>
      </c>
      <c r="D39" s="2" t="s">
        <v>100</v>
      </c>
      <c r="E39" s="5">
        <f>0+12000+9900</f>
        <v>21900</v>
      </c>
      <c r="F39" s="5">
        <f t="shared" si="1"/>
        <v>16500</v>
      </c>
      <c r="G39" s="2">
        <f>0+12000+10800</f>
        <v>22800</v>
      </c>
      <c r="H39" s="2">
        <f t="shared" si="3"/>
        <v>16500</v>
      </c>
      <c r="I39" s="5">
        <f>0+12000+9000</f>
        <v>21000</v>
      </c>
      <c r="J39" s="5">
        <f t="shared" si="5"/>
        <v>16500</v>
      </c>
      <c r="K39" s="2">
        <f>0+12000+9630</f>
        <v>21630</v>
      </c>
      <c r="L39" s="2">
        <f t="shared" si="7"/>
        <v>16500</v>
      </c>
      <c r="M39" s="5">
        <f>0+12000+8550</f>
        <v>20550</v>
      </c>
      <c r="N39" s="5">
        <f t="shared" si="9"/>
        <v>16500</v>
      </c>
      <c r="O39" s="2">
        <f>0+12000+9450</f>
        <v>21450</v>
      </c>
      <c r="P39" s="2">
        <f t="shared" si="11"/>
        <v>16500</v>
      </c>
      <c r="Q39" s="5">
        <f>0+12000+11700</f>
        <v>23700</v>
      </c>
      <c r="R39" s="5">
        <f t="shared" si="13"/>
        <v>16500</v>
      </c>
      <c r="S39" s="2">
        <f>0+12000+10260</f>
        <v>22260</v>
      </c>
      <c r="T39" s="2">
        <f t="shared" si="15"/>
        <v>16500</v>
      </c>
    </row>
    <row r="40" spans="1:20" ht="18" customHeight="1">
      <c r="A40" s="1" t="s">
        <v>91</v>
      </c>
      <c r="B40" s="1" t="s">
        <v>101</v>
      </c>
      <c r="C40" s="1" t="s">
        <v>21</v>
      </c>
      <c r="D40" s="1" t="s">
        <v>102</v>
      </c>
      <c r="E40" s="1">
        <f>0+12000+9900</f>
        <v>21900</v>
      </c>
      <c r="F40" s="1">
        <f t="shared" si="1"/>
        <v>16500</v>
      </c>
      <c r="G40" s="1">
        <f>0+12000+10800</f>
        <v>22800</v>
      </c>
      <c r="H40" s="1">
        <f t="shared" si="3"/>
        <v>16500</v>
      </c>
      <c r="I40" s="1">
        <f>0+12000+9000</f>
        <v>21000</v>
      </c>
      <c r="J40" s="1">
        <f t="shared" si="5"/>
        <v>16500</v>
      </c>
      <c r="K40" s="1">
        <f>0+12000+9630</f>
        <v>21630</v>
      </c>
      <c r="L40" s="1">
        <f t="shared" si="7"/>
        <v>16500</v>
      </c>
      <c r="M40" s="1">
        <f>0+12000+8550</f>
        <v>20550</v>
      </c>
      <c r="N40" s="1">
        <f t="shared" si="9"/>
        <v>16500</v>
      </c>
      <c r="O40" s="1">
        <f>0+12000+9450</f>
        <v>21450</v>
      </c>
      <c r="P40" s="1">
        <f t="shared" si="11"/>
        <v>16500</v>
      </c>
      <c r="Q40" s="1">
        <f>0+12000+11700</f>
        <v>23700</v>
      </c>
      <c r="R40" s="1">
        <f t="shared" si="13"/>
        <v>16500</v>
      </c>
      <c r="S40" s="1">
        <f>0+12000+10260</f>
        <v>22260</v>
      </c>
      <c r="T40" s="1">
        <f t="shared" si="15"/>
        <v>16500</v>
      </c>
    </row>
    <row r="41" spans="1:20" ht="18" customHeight="1">
      <c r="A41" s="2" t="s">
        <v>103</v>
      </c>
      <c r="B41" s="2" t="s">
        <v>104</v>
      </c>
      <c r="C41" s="2" t="s">
        <v>21</v>
      </c>
      <c r="D41" s="2" t="s">
        <v>105</v>
      </c>
      <c r="E41" s="5">
        <f>0+12000+9200</f>
        <v>21200</v>
      </c>
      <c r="F41" s="5">
        <f>0+12000+4100</f>
        <v>16100</v>
      </c>
      <c r="G41" s="2">
        <f>0+12000+10100</f>
        <v>22100</v>
      </c>
      <c r="H41" s="2">
        <f>0+12000+4100</f>
        <v>16100</v>
      </c>
      <c r="I41" s="5">
        <f>0+12000+8340</f>
        <v>20340</v>
      </c>
      <c r="J41" s="5">
        <f>0+12000+4100</f>
        <v>16100</v>
      </c>
      <c r="K41" s="2">
        <f>0+12000+8970</f>
        <v>20970</v>
      </c>
      <c r="L41" s="2">
        <f>0+12000+4100</f>
        <v>16100</v>
      </c>
      <c r="M41" s="5">
        <f>0+12000+7900</f>
        <v>19900</v>
      </c>
      <c r="N41" s="5">
        <f>0+12000+4100</f>
        <v>16100</v>
      </c>
      <c r="O41" s="2">
        <f>0+12000+8700</f>
        <v>20700</v>
      </c>
      <c r="P41" s="2">
        <f>0+12000+4100</f>
        <v>16100</v>
      </c>
      <c r="Q41" s="5">
        <f>0+12000+11000</f>
        <v>23000</v>
      </c>
      <c r="R41" s="5">
        <f>0+12000+4100</f>
        <v>16100</v>
      </c>
      <c r="S41" s="2">
        <f>0+12000+9660</f>
        <v>21660</v>
      </c>
      <c r="T41" s="2">
        <f>0+12000+4100</f>
        <v>16100</v>
      </c>
    </row>
    <row r="42" spans="1:20" ht="18" customHeight="1">
      <c r="A42" s="1" t="s">
        <v>96</v>
      </c>
      <c r="B42" s="1" t="s">
        <v>106</v>
      </c>
      <c r="C42" s="1" t="s">
        <v>21</v>
      </c>
      <c r="D42" s="1" t="s">
        <v>107</v>
      </c>
      <c r="E42" s="1">
        <f>0+12000+8500</f>
        <v>20500</v>
      </c>
      <c r="F42" s="1">
        <f>0+12000+3700</f>
        <v>15700</v>
      </c>
      <c r="G42" s="1">
        <f>0+12000+9400</f>
        <v>21400</v>
      </c>
      <c r="H42" s="1">
        <f>0+12000+3700</f>
        <v>15700</v>
      </c>
      <c r="I42" s="1">
        <f>0+12000+7680</f>
        <v>19680</v>
      </c>
      <c r="J42" s="1">
        <f>0+12000+3700</f>
        <v>15700</v>
      </c>
      <c r="K42" s="1">
        <f>0+12000+8310</f>
        <v>20310</v>
      </c>
      <c r="L42" s="1">
        <f>0+12000+3700</f>
        <v>15700</v>
      </c>
      <c r="M42" s="1">
        <f>0+12000+7250</f>
        <v>19250</v>
      </c>
      <c r="N42" s="1">
        <f>0+12000+3700</f>
        <v>15700</v>
      </c>
      <c r="O42" s="1">
        <f>0+12000+7950</f>
        <v>19950</v>
      </c>
      <c r="P42" s="1">
        <f>0+12000+3700</f>
        <v>15700</v>
      </c>
      <c r="Q42" s="1">
        <f>0+12000+10300</f>
        <v>22300</v>
      </c>
      <c r="R42" s="1">
        <f>0+12000+3700</f>
        <v>15700</v>
      </c>
      <c r="S42" s="1">
        <f>0+12000+9060</f>
        <v>21060</v>
      </c>
      <c r="T42" s="1">
        <f>0+12000+3700</f>
        <v>15700</v>
      </c>
    </row>
    <row r="43" spans="1:20" ht="18" customHeight="1">
      <c r="A43" s="2" t="s">
        <v>98</v>
      </c>
      <c r="B43" s="2" t="s">
        <v>108</v>
      </c>
      <c r="C43" s="2" t="s">
        <v>21</v>
      </c>
      <c r="D43" s="2" t="s">
        <v>109</v>
      </c>
      <c r="E43" s="5">
        <f>0+12000+7800</f>
        <v>19800</v>
      </c>
      <c r="F43" s="5">
        <f>0+12000+3300</f>
        <v>15300</v>
      </c>
      <c r="G43" s="2">
        <f>0+12000+8700</f>
        <v>20700</v>
      </c>
      <c r="H43" s="2">
        <f>0+12000+3300</f>
        <v>15300</v>
      </c>
      <c r="I43" s="5">
        <f>0+12000+7020</f>
        <v>19020</v>
      </c>
      <c r="J43" s="5">
        <f>0+12000+3300</f>
        <v>15300</v>
      </c>
      <c r="K43" s="2">
        <f>0+12000+7650</f>
        <v>19650</v>
      </c>
      <c r="L43" s="2">
        <f>0+12000+3300</f>
        <v>15300</v>
      </c>
      <c r="M43" s="5">
        <f>0+12000+6600</f>
        <v>18600</v>
      </c>
      <c r="N43" s="5">
        <f>0+12000+3300</f>
        <v>15300</v>
      </c>
      <c r="O43" s="2">
        <f>0+12000+7200</f>
        <v>19200</v>
      </c>
      <c r="P43" s="2">
        <f>0+12000+3300</f>
        <v>15300</v>
      </c>
      <c r="Q43" s="5">
        <f>0+12000+9600</f>
        <v>21600</v>
      </c>
      <c r="R43" s="5">
        <f>0+12000+3300</f>
        <v>15300</v>
      </c>
      <c r="S43" s="2">
        <f>0+12000+8460</f>
        <v>20460</v>
      </c>
      <c r="T43" s="2">
        <f>0+12000+3300</f>
        <v>15300</v>
      </c>
    </row>
    <row r="44" spans="1:20" ht="18" customHeight="1">
      <c r="A44" s="1" t="s">
        <v>110</v>
      </c>
      <c r="B44" s="1" t="s">
        <v>111</v>
      </c>
      <c r="C44" s="1" t="s">
        <v>21</v>
      </c>
      <c r="D44" s="1" t="s">
        <v>112</v>
      </c>
      <c r="E44" s="1">
        <f>0+12000+6750</f>
        <v>18750</v>
      </c>
      <c r="F44" s="1">
        <f>0+12000+2700</f>
        <v>14700</v>
      </c>
      <c r="G44" s="1">
        <f>0+12000+7650</f>
        <v>19650</v>
      </c>
      <c r="H44" s="1">
        <f>0+12000+2700</f>
        <v>14700</v>
      </c>
      <c r="I44" s="1">
        <f>0+12000+6030</f>
        <v>18030</v>
      </c>
      <c r="J44" s="1">
        <f>0+12000+2700</f>
        <v>14700</v>
      </c>
      <c r="K44" s="1">
        <f>0+12000+6660</f>
        <v>18660</v>
      </c>
      <c r="L44" s="1">
        <f>0+12000+2700</f>
        <v>14700</v>
      </c>
      <c r="M44" s="1">
        <f>0+12000+5625</f>
        <v>17625</v>
      </c>
      <c r="N44" s="1">
        <f>0+12000+2700</f>
        <v>14700</v>
      </c>
      <c r="O44" s="1">
        <f>0+12000+6075</f>
        <v>18075</v>
      </c>
      <c r="P44" s="1">
        <f>0+12000+2700</f>
        <v>14700</v>
      </c>
      <c r="Q44" s="1">
        <f>0+12000+8550</f>
        <v>20550</v>
      </c>
      <c r="R44" s="1">
        <f>0+12000+2700</f>
        <v>14700</v>
      </c>
      <c r="S44" s="1">
        <f>0+12000+7560</f>
        <v>19560</v>
      </c>
      <c r="T44" s="1">
        <f>0+12000+2700</f>
        <v>14700</v>
      </c>
    </row>
    <row r="45" spans="1:20" ht="18" customHeight="1">
      <c r="A45" s="2" t="s">
        <v>105</v>
      </c>
      <c r="B45" s="2" t="s">
        <v>113</v>
      </c>
      <c r="C45" s="2" t="s">
        <v>114</v>
      </c>
      <c r="D45" s="2" t="s">
        <v>115</v>
      </c>
      <c r="E45" s="5">
        <f>0+12000+8250</f>
        <v>20250</v>
      </c>
      <c r="F45" s="5">
        <f>0+12000+3300</f>
        <v>15300</v>
      </c>
      <c r="G45" s="2">
        <f>0+12000+9350</f>
        <v>21350</v>
      </c>
      <c r="H45" s="2">
        <f>0+12000+3300</f>
        <v>15300</v>
      </c>
      <c r="I45" s="5">
        <f>0+12000+7370</f>
        <v>19370</v>
      </c>
      <c r="J45" s="5">
        <f>0+12000+3300</f>
        <v>15300</v>
      </c>
      <c r="K45" s="2">
        <f>0+12000+8140</f>
        <v>20140</v>
      </c>
      <c r="L45" s="2">
        <f>0+12000+3300</f>
        <v>15300</v>
      </c>
      <c r="M45" s="5">
        <f>0+12000+6875</f>
        <v>18875</v>
      </c>
      <c r="N45" s="5">
        <f>0+12000+3300</f>
        <v>15300</v>
      </c>
      <c r="O45" s="2">
        <f>0+12000+7425</f>
        <v>19425</v>
      </c>
      <c r="P45" s="2">
        <f>0+12000+3300</f>
        <v>15300</v>
      </c>
      <c r="Q45" s="5">
        <f>0+12000+10450</f>
        <v>22450</v>
      </c>
      <c r="R45" s="5">
        <f>0+12000+3300</f>
        <v>15300</v>
      </c>
      <c r="S45" s="2">
        <f>0+12000+9240</f>
        <v>21240</v>
      </c>
      <c r="T45" s="2">
        <f>0+12000+3300</f>
        <v>15300</v>
      </c>
    </row>
    <row r="46" spans="1:20" ht="18" customHeight="1">
      <c r="A46" s="1" t="s">
        <v>107</v>
      </c>
      <c r="B46" s="1" t="s">
        <v>116</v>
      </c>
      <c r="C46" s="1" t="s">
        <v>21</v>
      </c>
      <c r="D46" s="1" t="s">
        <v>115</v>
      </c>
      <c r="E46" s="1">
        <f>0+12000+6750</f>
        <v>18750</v>
      </c>
      <c r="F46" s="1">
        <f>0+12000+2700</f>
        <v>14700</v>
      </c>
      <c r="G46" s="1">
        <f>0+12000+7650</f>
        <v>19650</v>
      </c>
      <c r="H46" s="1">
        <f>0+12000+2700</f>
        <v>14700</v>
      </c>
      <c r="I46" s="1">
        <f>0+12000+6030</f>
        <v>18030</v>
      </c>
      <c r="J46" s="1">
        <f>0+12000+2700</f>
        <v>14700</v>
      </c>
      <c r="K46" s="1">
        <f>0+12000+6660</f>
        <v>18660</v>
      </c>
      <c r="L46" s="1">
        <f>0+12000+2700</f>
        <v>14700</v>
      </c>
      <c r="M46" s="1">
        <f>0+12000+5625</f>
        <v>17625</v>
      </c>
      <c r="N46" s="1">
        <f>0+12000+2700</f>
        <v>14700</v>
      </c>
      <c r="O46" s="1">
        <f>0+12000+6075</f>
        <v>18075</v>
      </c>
      <c r="P46" s="1">
        <f>0+12000+2700</f>
        <v>14700</v>
      </c>
      <c r="Q46" s="1">
        <f>0+12000+8550</f>
        <v>20550</v>
      </c>
      <c r="R46" s="1">
        <f>0+12000+2700</f>
        <v>14700</v>
      </c>
      <c r="S46" s="1">
        <f>0+12000+7560</f>
        <v>19560</v>
      </c>
      <c r="T46" s="1">
        <f>0+12000+2700</f>
        <v>14700</v>
      </c>
    </row>
    <row r="47" spans="1:20" ht="18" customHeight="1">
      <c r="A47" s="2" t="s">
        <v>117</v>
      </c>
      <c r="B47" s="2" t="s">
        <v>118</v>
      </c>
      <c r="C47" s="2" t="s">
        <v>21</v>
      </c>
      <c r="D47" s="2" t="s">
        <v>119</v>
      </c>
      <c r="E47" s="5">
        <f>0+12000+6750</f>
        <v>18750</v>
      </c>
      <c r="F47" s="5">
        <f>0+12000+2700</f>
        <v>14700</v>
      </c>
      <c r="G47" s="2">
        <f>0+12000+7650</f>
        <v>19650</v>
      </c>
      <c r="H47" s="2">
        <f>0+12000+2700</f>
        <v>14700</v>
      </c>
      <c r="I47" s="5">
        <f>0+12000+6030</f>
        <v>18030</v>
      </c>
      <c r="J47" s="5">
        <f>0+12000+2700</f>
        <v>14700</v>
      </c>
      <c r="K47" s="2">
        <f>0+12000+6660</f>
        <v>18660</v>
      </c>
      <c r="L47" s="2">
        <f>0+12000+2700</f>
        <v>14700</v>
      </c>
      <c r="M47" s="5">
        <f>0+12000+5625</f>
        <v>17625</v>
      </c>
      <c r="N47" s="5">
        <f>0+12000+2700</f>
        <v>14700</v>
      </c>
      <c r="O47" s="2">
        <f>0+12000+6075</f>
        <v>18075</v>
      </c>
      <c r="P47" s="2">
        <f>0+12000+2700</f>
        <v>14700</v>
      </c>
      <c r="Q47" s="5">
        <f>0+12000+8550</f>
        <v>20550</v>
      </c>
      <c r="R47" s="5">
        <f>0+12000+2700</f>
        <v>14700</v>
      </c>
      <c r="S47" s="2">
        <f>0+12000+7560</f>
        <v>19560</v>
      </c>
      <c r="T47" s="2">
        <f>0+12000+2700</f>
        <v>14700</v>
      </c>
    </row>
    <row r="48" spans="1:20" ht="18" customHeight="1">
      <c r="A48" s="1" t="s">
        <v>120</v>
      </c>
      <c r="B48" s="1" t="s">
        <v>121</v>
      </c>
      <c r="C48" s="1" t="s">
        <v>21</v>
      </c>
      <c r="D48" s="1" t="s">
        <v>122</v>
      </c>
      <c r="E48" s="1">
        <f>0+12000+6750</f>
        <v>18750</v>
      </c>
      <c r="F48" s="1">
        <f>0+12000+2700</f>
        <v>14700</v>
      </c>
      <c r="G48" s="1">
        <f>0+12000+7650</f>
        <v>19650</v>
      </c>
      <c r="H48" s="1">
        <f>0+12000+2700</f>
        <v>14700</v>
      </c>
      <c r="I48" s="1">
        <f>0+12000+6030</f>
        <v>18030</v>
      </c>
      <c r="J48" s="1">
        <f>0+12000+2700</f>
        <v>14700</v>
      </c>
      <c r="K48" s="1">
        <f>0+12000+6660</f>
        <v>18660</v>
      </c>
      <c r="L48" s="1">
        <f>0+12000+2700</f>
        <v>14700</v>
      </c>
      <c r="M48" s="1">
        <f>0+12000+5625</f>
        <v>17625</v>
      </c>
      <c r="N48" s="1">
        <f>0+12000+2700</f>
        <v>14700</v>
      </c>
      <c r="O48" s="1">
        <f>0+12000+6075</f>
        <v>18075</v>
      </c>
      <c r="P48" s="1">
        <f>0+12000+2700</f>
        <v>14700</v>
      </c>
      <c r="Q48" s="1">
        <f>0+12000+8550</f>
        <v>20550</v>
      </c>
      <c r="R48" s="1">
        <f>0+12000+2700</f>
        <v>14700</v>
      </c>
      <c r="S48" s="1">
        <f>0+12000+7560</f>
        <v>19560</v>
      </c>
      <c r="T48" s="1">
        <f>0+12000+2700</f>
        <v>14700</v>
      </c>
    </row>
    <row r="49" spans="1:20" ht="18" customHeight="1">
      <c r="A49" s="2" t="s">
        <v>123</v>
      </c>
      <c r="B49" s="2" t="s">
        <v>124</v>
      </c>
      <c r="C49" s="2" t="s">
        <v>125</v>
      </c>
      <c r="D49" s="2" t="s">
        <v>126</v>
      </c>
      <c r="E49" s="5">
        <f>0+12000+7500</f>
        <v>19500</v>
      </c>
      <c r="F49" s="5">
        <f>0+12000+3000</f>
        <v>15000</v>
      </c>
      <c r="G49" s="2">
        <f>0+12000+8500</f>
        <v>20500</v>
      </c>
      <c r="H49" s="2">
        <f>0+12000+3000</f>
        <v>15000</v>
      </c>
      <c r="I49" s="5">
        <f>0+12000+6700</f>
        <v>18700</v>
      </c>
      <c r="J49" s="5">
        <f>0+12000+3000</f>
        <v>15000</v>
      </c>
      <c r="K49" s="2">
        <f>0+12000+7400</f>
        <v>19400</v>
      </c>
      <c r="L49" s="2">
        <f>0+12000+3000</f>
        <v>15000</v>
      </c>
      <c r="M49" s="5">
        <f>0+12000+6250</f>
        <v>18250</v>
      </c>
      <c r="N49" s="5">
        <f>0+12000+3000</f>
        <v>15000</v>
      </c>
      <c r="O49" s="2">
        <f>0+12000+6750</f>
        <v>18750</v>
      </c>
      <c r="P49" s="2">
        <f>0+12000+3000</f>
        <v>15000</v>
      </c>
      <c r="Q49" s="5">
        <f>0+12000+9500</f>
        <v>21500</v>
      </c>
      <c r="R49" s="5">
        <f>0+12000+3000</f>
        <v>15000</v>
      </c>
      <c r="S49" s="2">
        <f>0+12000+8400</f>
        <v>20400</v>
      </c>
      <c r="T49" s="2">
        <f>0+12000+3000</f>
        <v>15000</v>
      </c>
    </row>
    <row r="50" spans="1:20" ht="18" customHeight="1">
      <c r="A50" s="1" t="s">
        <v>127</v>
      </c>
      <c r="B50" s="1" t="s">
        <v>128</v>
      </c>
      <c r="C50" s="1" t="s">
        <v>125</v>
      </c>
      <c r="D50" s="1" t="s">
        <v>129</v>
      </c>
      <c r="E50" s="1">
        <f>0+12000+4500</f>
        <v>16500</v>
      </c>
      <c r="F50" s="1">
        <f>0+12000+1800</f>
        <v>13800</v>
      </c>
      <c r="G50" s="1">
        <f>0+12000+5100</f>
        <v>17100</v>
      </c>
      <c r="H50" s="1">
        <f>0+12000+1800</f>
        <v>13800</v>
      </c>
      <c r="I50" s="1">
        <f>0+12000+4020</f>
        <v>16020</v>
      </c>
      <c r="J50" s="1">
        <f>0+12000+1800</f>
        <v>13800</v>
      </c>
      <c r="K50" s="1">
        <f>0+12000+4440</f>
        <v>16440</v>
      </c>
      <c r="L50" s="1">
        <f>0+12000+1800</f>
        <v>13800</v>
      </c>
      <c r="M50" s="1">
        <f>0+12000+3750</f>
        <v>15750</v>
      </c>
      <c r="N50" s="1">
        <f>0+12000+1800</f>
        <v>13800</v>
      </c>
      <c r="O50" s="1">
        <f>0+12000+4050</f>
        <v>16050</v>
      </c>
      <c r="P50" s="1">
        <f>0+12000+1800</f>
        <v>13800</v>
      </c>
      <c r="Q50" s="1">
        <f>0+12000+5700</f>
        <v>17700</v>
      </c>
      <c r="R50" s="1">
        <f>0+12000+1800</f>
        <v>13800</v>
      </c>
      <c r="S50" s="1">
        <f>0+12000+5040</f>
        <v>17040</v>
      </c>
      <c r="T50" s="1">
        <f>0+12000+1800</f>
        <v>13800</v>
      </c>
    </row>
    <row r="65536" ht="12.75"/>
  </sheetData>
  <sheetProtection selectLockedCells="1" selectUnlockedCells="1"/>
  <mergeCells count="13">
    <mergeCell ref="A1:T1"/>
    <mergeCell ref="I2:J2"/>
    <mergeCell ref="K2:L2"/>
    <mergeCell ref="M2:N2"/>
    <mergeCell ref="O2:P2"/>
    <mergeCell ref="Q2:R2"/>
    <mergeCell ref="S2:T2"/>
    <mergeCell ref="A2:A3"/>
    <mergeCell ref="B2:B3"/>
    <mergeCell ref="C2:C3"/>
    <mergeCell ref="D2:D3"/>
    <mergeCell ref="E2:F2"/>
    <mergeCell ref="G2:H2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2022-02-05T15:11:49Z</dcterms:modified>
  <cp:category/>
  <cp:version/>
  <cp:contentType/>
  <cp:contentStatus/>
</cp:coreProperties>
</file>