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<sst xmlns="http://schemas.openxmlformats.org/spreadsheetml/2006/main" count="203" uniqueCount="126">
  <si>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ГЕЛЕНДЖИКСКАЯ БУХТА, пансионат (г. Геленджик, ул. Первомайская, 39)</t>
  </si>
  <si>
    <t>Отправление</t>
  </si>
  <si>
    <t>Дни отдыха</t>
  </si>
  <si>
    <t>дней/ночей на отдыхе</t>
  </si>
  <si>
    <t>Прибытие</t>
  </si>
  <si>
    <t xml:space="preserve">Номер Первой категории и Третьей категории  "Стандарт улучшеннй"   4-й этаж  </t>
  </si>
  <si>
    <t xml:space="preserve">Номер  Первой категории и Третьей категории "Стандарт улучшенный" 3-й этаж  </t>
  </si>
  <si>
    <t xml:space="preserve">Номер Первой категории и Третьей категории  "Стандарт улучшенный" 5-й этаж   </t>
  </si>
  <si>
    <t xml:space="preserve">Номер Первой категории  "Двухкомнатный" 2-й этаж   </t>
  </si>
  <si>
    <t xml:space="preserve">Номер Первой категории "Двухкомнатный" 3-й этаж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</si>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</sst>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0+10800+14800</f>
        <v>25600</v>
      </c>
      <c r="F4" s="1">
        <f>0+10800+15040</f>
        <v>25840</v>
      </c>
      <c r="G4" s="1">
        <f>0+10800+13680</f>
        <v>24480</v>
      </c>
      <c r="H4" s="1">
        <f>0+10800+20400</f>
        <v>31200</v>
      </c>
      <c r="I4" s="1">
        <f>0+10800+20400</f>
        <v>31200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2">0+10800+16650</f>
        <v>27450</v>
      </c>
      <c r="F5" s="5">
        <f aca="true" t="shared" si="1" ref="F5:F12">0+10800+16920</f>
        <v>27720</v>
      </c>
      <c r="G5" s="2">
        <f aca="true" t="shared" si="2" ref="G5:G12">0+10800+15390</f>
        <v>26190</v>
      </c>
      <c r="H5" s="5">
        <f aca="true" t="shared" si="3" ref="H5:I12">0+10800+22950</f>
        <v>33750</v>
      </c>
      <c r="I5" s="2">
        <f t="shared" si="3"/>
        <v>33750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27450</v>
      </c>
      <c r="F6" s="1">
        <f t="shared" si="1"/>
        <v>27720</v>
      </c>
      <c r="G6" s="1">
        <f t="shared" si="2"/>
        <v>26190</v>
      </c>
      <c r="H6" s="1">
        <f t="shared" si="3"/>
        <v>33750</v>
      </c>
      <c r="I6" s="1">
        <f t="shared" si="3"/>
        <v>33750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27450</v>
      </c>
      <c r="F7" s="5">
        <f t="shared" si="1"/>
        <v>27720</v>
      </c>
      <c r="G7" s="2">
        <f t="shared" si="2"/>
        <v>26190</v>
      </c>
      <c r="H7" s="5">
        <f t="shared" si="3"/>
        <v>33750</v>
      </c>
      <c r="I7" s="2">
        <f t="shared" si="3"/>
        <v>33750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27450</v>
      </c>
      <c r="F8" s="1">
        <f t="shared" si="1"/>
        <v>27720</v>
      </c>
      <c r="G8" s="1">
        <f t="shared" si="2"/>
        <v>26190</v>
      </c>
      <c r="H8" s="1">
        <f t="shared" si="3"/>
        <v>33750</v>
      </c>
      <c r="I8" s="1">
        <f t="shared" si="3"/>
        <v>33750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27450</v>
      </c>
      <c r="F9" s="5">
        <f t="shared" si="1"/>
        <v>27720</v>
      </c>
      <c r="G9" s="2">
        <f t="shared" si="2"/>
        <v>26190</v>
      </c>
      <c r="H9" s="5">
        <f t="shared" si="3"/>
        <v>33750</v>
      </c>
      <c r="I9" s="2">
        <f t="shared" si="3"/>
        <v>33750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27450</v>
      </c>
      <c r="F10" s="1">
        <f t="shared" si="1"/>
        <v>27720</v>
      </c>
      <c r="G10" s="1">
        <f t="shared" si="2"/>
        <v>26190</v>
      </c>
      <c r="H10" s="1">
        <f t="shared" si="3"/>
        <v>33750</v>
      </c>
      <c r="I10" s="1">
        <f t="shared" si="3"/>
        <v>33750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27450</v>
      </c>
      <c r="F11" s="5">
        <f t="shared" si="1"/>
        <v>27720</v>
      </c>
      <c r="G11" s="2">
        <f t="shared" si="2"/>
        <v>26190</v>
      </c>
      <c r="H11" s="5">
        <f t="shared" si="3"/>
        <v>33750</v>
      </c>
      <c r="I11" s="2">
        <f t="shared" si="3"/>
        <v>33750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27450</v>
      </c>
      <c r="F12" s="1">
        <f t="shared" si="1"/>
        <v>27720</v>
      </c>
      <c r="G12" s="1">
        <f t="shared" si="2"/>
        <v>26190</v>
      </c>
      <c r="H12" s="1">
        <f t="shared" si="3"/>
        <v>33750</v>
      </c>
      <c r="I12" s="1">
        <f t="shared" si="3"/>
        <v>33750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0+10800+16900</f>
        <v>27700</v>
      </c>
      <c r="F13" s="5">
        <f>0+10800+17190</f>
        <v>27990</v>
      </c>
      <c r="G13" s="2">
        <f>0+10800+15730</f>
        <v>26530</v>
      </c>
      <c r="H13" s="5">
        <f>0+10800+23150</f>
        <v>33950</v>
      </c>
      <c r="I13" s="2">
        <f>0+10800+23150</f>
        <v>33950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0+10800+17400</f>
        <v>28200</v>
      </c>
      <c r="F14" s="1">
        <f>0+10800+17730</f>
        <v>28530</v>
      </c>
      <c r="G14" s="1">
        <f>0+10800+16410</f>
        <v>27210</v>
      </c>
      <c r="H14" s="1">
        <f>0+10800+23550</f>
        <v>34350</v>
      </c>
      <c r="I14" s="1">
        <f>0+10800+23550</f>
        <v>34350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0+10800+17900</f>
        <v>28700</v>
      </c>
      <c r="F15" s="5">
        <f>0+10800+18270</f>
        <v>29070</v>
      </c>
      <c r="G15" s="2">
        <f>0+10800+17090</f>
        <v>27890</v>
      </c>
      <c r="H15" s="5">
        <f>0+10800+23950</f>
        <v>34750</v>
      </c>
      <c r="I15" s="2">
        <f>0+10800+23950</f>
        <v>34750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0+10800+18400</f>
        <v>29200</v>
      </c>
      <c r="F16" s="1">
        <f>0+10800+18810</f>
        <v>29610</v>
      </c>
      <c r="G16" s="1">
        <f>0+10800+17770</f>
        <v>28570</v>
      </c>
      <c r="H16" s="1">
        <f>0+10800+24350</f>
        <v>35150</v>
      </c>
      <c r="I16" s="1">
        <f>0+10800+24350</f>
        <v>35150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4" ref="E17:E40">0+10800+18900</f>
        <v>29700</v>
      </c>
      <c r="F17" s="5">
        <f aca="true" t="shared" si="5" ref="F17:F40">0+10800+19350</f>
        <v>30150</v>
      </c>
      <c r="G17" s="2">
        <f aca="true" t="shared" si="6" ref="G17:G40">0+10800+18450</f>
        <v>29250</v>
      </c>
      <c r="H17" s="5">
        <f aca="true" t="shared" si="7" ref="H17:I40">0+10800+24750</f>
        <v>35550</v>
      </c>
      <c r="I17" s="2">
        <f t="shared" si="7"/>
        <v>35550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4"/>
        <v>29700</v>
      </c>
      <c r="F18" s="1">
        <f t="shared" si="5"/>
        <v>30150</v>
      </c>
      <c r="G18" s="1">
        <f t="shared" si="6"/>
        <v>29250</v>
      </c>
      <c r="H18" s="1">
        <f t="shared" si="7"/>
        <v>35550</v>
      </c>
      <c r="I18" s="1">
        <f t="shared" si="7"/>
        <v>35550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4"/>
        <v>29700</v>
      </c>
      <c r="F19" s="5">
        <f t="shared" si="5"/>
        <v>30150</v>
      </c>
      <c r="G19" s="2">
        <f t="shared" si="6"/>
        <v>29250</v>
      </c>
      <c r="H19" s="5">
        <f t="shared" si="7"/>
        <v>35550</v>
      </c>
      <c r="I19" s="2">
        <f t="shared" si="7"/>
        <v>35550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4"/>
        <v>29700</v>
      </c>
      <c r="F20" s="1">
        <f t="shared" si="5"/>
        <v>30150</v>
      </c>
      <c r="G20" s="1">
        <f t="shared" si="6"/>
        <v>29250</v>
      </c>
      <c r="H20" s="1">
        <f t="shared" si="7"/>
        <v>35550</v>
      </c>
      <c r="I20" s="1">
        <f t="shared" si="7"/>
        <v>35550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4"/>
        <v>29700</v>
      </c>
      <c r="F21" s="5">
        <f t="shared" si="5"/>
        <v>30150</v>
      </c>
      <c r="G21" s="2">
        <f t="shared" si="6"/>
        <v>29250</v>
      </c>
      <c r="H21" s="5">
        <f t="shared" si="7"/>
        <v>35550</v>
      </c>
      <c r="I21" s="2">
        <f t="shared" si="7"/>
        <v>35550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4"/>
        <v>29700</v>
      </c>
      <c r="F22" s="1">
        <f t="shared" si="5"/>
        <v>30150</v>
      </c>
      <c r="G22" s="1">
        <f t="shared" si="6"/>
        <v>29250</v>
      </c>
      <c r="H22" s="1">
        <f t="shared" si="7"/>
        <v>35550</v>
      </c>
      <c r="I22" s="1">
        <f t="shared" si="7"/>
        <v>35550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4"/>
        <v>29700</v>
      </c>
      <c r="F23" s="5">
        <f t="shared" si="5"/>
        <v>30150</v>
      </c>
      <c r="G23" s="2">
        <f t="shared" si="6"/>
        <v>29250</v>
      </c>
      <c r="H23" s="5">
        <f t="shared" si="7"/>
        <v>35550</v>
      </c>
      <c r="I23" s="2">
        <f t="shared" si="7"/>
        <v>35550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4"/>
        <v>29700</v>
      </c>
      <c r="F24" s="1">
        <f t="shared" si="5"/>
        <v>30150</v>
      </c>
      <c r="G24" s="1">
        <f t="shared" si="6"/>
        <v>29250</v>
      </c>
      <c r="H24" s="1">
        <f t="shared" si="7"/>
        <v>35550</v>
      </c>
      <c r="I24" s="1">
        <f t="shared" si="7"/>
        <v>35550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2">
        <f t="shared" si="4"/>
        <v>29700</v>
      </c>
      <c r="F25" s="5">
        <f t="shared" si="5"/>
        <v>30150</v>
      </c>
      <c r="G25" s="2">
        <f t="shared" si="6"/>
        <v>29250</v>
      </c>
      <c r="H25" s="5">
        <f t="shared" si="7"/>
        <v>35550</v>
      </c>
      <c r="I25" s="2">
        <f t="shared" si="7"/>
        <v>35550</v>
      </c>
    </row>
    <row r="26" spans="1:9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 t="shared" si="4"/>
        <v>29700</v>
      </c>
      <c r="F26" s="1">
        <f t="shared" si="5"/>
        <v>30150</v>
      </c>
      <c r="G26" s="1">
        <f t="shared" si="6"/>
        <v>29250</v>
      </c>
      <c r="H26" s="1">
        <f t="shared" si="7"/>
        <v>35550</v>
      </c>
      <c r="I26" s="1">
        <f t="shared" si="7"/>
        <v>35550</v>
      </c>
    </row>
    <row r="27" spans="1:9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2">
        <f t="shared" si="4"/>
        <v>29700</v>
      </c>
      <c r="F27" s="5">
        <f t="shared" si="5"/>
        <v>30150</v>
      </c>
      <c r="G27" s="2">
        <f t="shared" si="6"/>
        <v>29250</v>
      </c>
      <c r="H27" s="5">
        <f t="shared" si="7"/>
        <v>35550</v>
      </c>
      <c r="I27" s="2">
        <f t="shared" si="7"/>
        <v>35550</v>
      </c>
    </row>
    <row r="28" spans="1:9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 t="shared" si="4"/>
        <v>29700</v>
      </c>
      <c r="F28" s="1">
        <f t="shared" si="5"/>
        <v>30150</v>
      </c>
      <c r="G28" s="1">
        <f t="shared" si="6"/>
        <v>29250</v>
      </c>
      <c r="H28" s="1">
        <f t="shared" si="7"/>
        <v>35550</v>
      </c>
      <c r="I28" s="1">
        <f t="shared" si="7"/>
        <v>35550</v>
      </c>
    </row>
    <row r="29" spans="1:9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2">
        <f t="shared" si="4"/>
        <v>29700</v>
      </c>
      <c r="F29" s="5">
        <f t="shared" si="5"/>
        <v>30150</v>
      </c>
      <c r="G29" s="2">
        <f t="shared" si="6"/>
        <v>29250</v>
      </c>
      <c r="H29" s="5">
        <f t="shared" si="7"/>
        <v>35550</v>
      </c>
      <c r="I29" s="2">
        <f t="shared" si="7"/>
        <v>35550</v>
      </c>
    </row>
    <row r="30" spans="1:9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 t="shared" si="4"/>
        <v>29700</v>
      </c>
      <c r="F30" s="1">
        <f t="shared" si="5"/>
        <v>30150</v>
      </c>
      <c r="G30" s="1">
        <f t="shared" si="6"/>
        <v>29250</v>
      </c>
      <c r="H30" s="1">
        <f t="shared" si="7"/>
        <v>35550</v>
      </c>
      <c r="I30" s="1">
        <f t="shared" si="7"/>
        <v>35550</v>
      </c>
    </row>
    <row r="31" spans="1:9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2">
        <f t="shared" si="4"/>
        <v>29700</v>
      </c>
      <c r="F31" s="5">
        <f t="shared" si="5"/>
        <v>30150</v>
      </c>
      <c r="G31" s="2">
        <f t="shared" si="6"/>
        <v>29250</v>
      </c>
      <c r="H31" s="5">
        <f t="shared" si="7"/>
        <v>35550</v>
      </c>
      <c r="I31" s="2">
        <f t="shared" si="7"/>
        <v>35550</v>
      </c>
    </row>
    <row r="32" spans="1:9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4"/>
        <v>29700</v>
      </c>
      <c r="F32" s="1">
        <f t="shared" si="5"/>
        <v>30150</v>
      </c>
      <c r="G32" s="1">
        <f t="shared" si="6"/>
        <v>29250</v>
      </c>
      <c r="H32" s="1">
        <f t="shared" si="7"/>
        <v>35550</v>
      </c>
      <c r="I32" s="1">
        <f t="shared" si="7"/>
        <v>35550</v>
      </c>
    </row>
    <row r="33" spans="1:9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2">
        <f t="shared" si="4"/>
        <v>29700</v>
      </c>
      <c r="F33" s="5">
        <f t="shared" si="5"/>
        <v>30150</v>
      </c>
      <c r="G33" s="2">
        <f t="shared" si="6"/>
        <v>29250</v>
      </c>
      <c r="H33" s="5">
        <f t="shared" si="7"/>
        <v>35550</v>
      </c>
      <c r="I33" s="2">
        <f t="shared" si="7"/>
        <v>35550</v>
      </c>
    </row>
    <row r="34" spans="1:9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4"/>
        <v>29700</v>
      </c>
      <c r="F34" s="1">
        <f t="shared" si="5"/>
        <v>30150</v>
      </c>
      <c r="G34" s="1">
        <f t="shared" si="6"/>
        <v>29250</v>
      </c>
      <c r="H34" s="1">
        <f t="shared" si="7"/>
        <v>35550</v>
      </c>
      <c r="I34" s="1">
        <f t="shared" si="7"/>
        <v>35550</v>
      </c>
    </row>
    <row r="35" spans="1:9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2">
        <f t="shared" si="4"/>
        <v>29700</v>
      </c>
      <c r="F35" s="5">
        <f t="shared" si="5"/>
        <v>30150</v>
      </c>
      <c r="G35" s="2">
        <f t="shared" si="6"/>
        <v>29250</v>
      </c>
      <c r="H35" s="5">
        <f t="shared" si="7"/>
        <v>35550</v>
      </c>
      <c r="I35" s="2">
        <f t="shared" si="7"/>
        <v>35550</v>
      </c>
    </row>
    <row r="36" spans="1:9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4"/>
        <v>29700</v>
      </c>
      <c r="F36" s="1">
        <f t="shared" si="5"/>
        <v>30150</v>
      </c>
      <c r="G36" s="1">
        <f t="shared" si="6"/>
        <v>29250</v>
      </c>
      <c r="H36" s="1">
        <f t="shared" si="7"/>
        <v>35550</v>
      </c>
      <c r="I36" s="1">
        <f t="shared" si="7"/>
        <v>35550</v>
      </c>
    </row>
    <row r="37" spans="1:9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2">
        <f t="shared" si="4"/>
        <v>29700</v>
      </c>
      <c r="F37" s="5">
        <f t="shared" si="5"/>
        <v>30150</v>
      </c>
      <c r="G37" s="2">
        <f t="shared" si="6"/>
        <v>29250</v>
      </c>
      <c r="H37" s="5">
        <f t="shared" si="7"/>
        <v>35550</v>
      </c>
      <c r="I37" s="2">
        <f t="shared" si="7"/>
        <v>35550</v>
      </c>
    </row>
    <row r="38" spans="1:9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 t="shared" si="4"/>
        <v>29700</v>
      </c>
      <c r="F38" s="1">
        <f t="shared" si="5"/>
        <v>30150</v>
      </c>
      <c r="G38" s="1">
        <f t="shared" si="6"/>
        <v>29250</v>
      </c>
      <c r="H38" s="1">
        <f t="shared" si="7"/>
        <v>35550</v>
      </c>
      <c r="I38" s="1">
        <f t="shared" si="7"/>
        <v>35550</v>
      </c>
    </row>
    <row r="39" spans="1:9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2">
        <f t="shared" si="4"/>
        <v>29700</v>
      </c>
      <c r="F39" s="5">
        <f t="shared" si="5"/>
        <v>30150</v>
      </c>
      <c r="G39" s="2">
        <f t="shared" si="6"/>
        <v>29250</v>
      </c>
      <c r="H39" s="5">
        <f t="shared" si="7"/>
        <v>35550</v>
      </c>
      <c r="I39" s="2">
        <f t="shared" si="7"/>
        <v>35550</v>
      </c>
    </row>
    <row r="40" spans="1:9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 t="shared" si="4"/>
        <v>29700</v>
      </c>
      <c r="F40" s="1">
        <f t="shared" si="5"/>
        <v>30150</v>
      </c>
      <c r="G40" s="1">
        <f t="shared" si="6"/>
        <v>29250</v>
      </c>
      <c r="H40" s="1">
        <f t="shared" si="7"/>
        <v>35550</v>
      </c>
      <c r="I40" s="1">
        <f t="shared" si="7"/>
        <v>35550</v>
      </c>
    </row>
    <row r="41" spans="1:9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2">
        <f>0+10800+18200</f>
        <v>29000</v>
      </c>
      <c r="F41" s="5">
        <f>0+10800+18610</f>
        <v>29410</v>
      </c>
      <c r="G41" s="2">
        <f>0+10800+17650</f>
        <v>28450</v>
      </c>
      <c r="H41" s="5">
        <f>0+10800+24250</f>
        <v>35050</v>
      </c>
      <c r="I41" s="2">
        <f>0+10800+24250</f>
        <v>35050</v>
      </c>
    </row>
    <row r="42" spans="1:9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0+10800+17500</f>
        <v>28300</v>
      </c>
      <c r="F42" s="1">
        <f>0+10800+17870</f>
        <v>28670</v>
      </c>
      <c r="G42" s="1">
        <f>0+10800+16850</f>
        <v>27650</v>
      </c>
      <c r="H42" s="1">
        <f>0+10800+23750</f>
        <v>34550</v>
      </c>
      <c r="I42" s="1">
        <f>0+10800+23750</f>
        <v>34550</v>
      </c>
    </row>
    <row r="43" spans="1:9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2">
        <f>0+10800+16800</f>
        <v>27600</v>
      </c>
      <c r="F43" s="5">
        <f>0+10800+17130</f>
        <v>27930</v>
      </c>
      <c r="G43" s="2">
        <f>0+10800+16050</f>
        <v>26850</v>
      </c>
      <c r="H43" s="5">
        <f>0+10800+23250</f>
        <v>34050</v>
      </c>
      <c r="I43" s="2">
        <f>0+10800+23250</f>
        <v>34050</v>
      </c>
    </row>
    <row r="44" spans="1:9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0+10800+15750</f>
        <v>26550</v>
      </c>
      <c r="F44" s="1">
        <f>0+10800+16020</f>
        <v>26820</v>
      </c>
      <c r="G44" s="1">
        <f>0+10800+14850</f>
        <v>25650</v>
      </c>
      <c r="H44" s="1">
        <f>0+10800+22500</f>
        <v>33300</v>
      </c>
      <c r="I44" s="1">
        <f>0+10800+22500</f>
        <v>33300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0+10800+19250</f>
        <v>30050</v>
      </c>
      <c r="F45" s="5">
        <f>0+10800+19580</f>
        <v>30380</v>
      </c>
      <c r="G45" s="2">
        <f>0+10800+18150</f>
        <v>28950</v>
      </c>
      <c r="H45" s="5">
        <f>0+10800+27500</f>
        <v>38300</v>
      </c>
      <c r="I45" s="2">
        <f>0+10800+27500</f>
        <v>38300</v>
      </c>
    </row>
    <row r="46" spans="1:9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0+10800+15750</f>
        <v>26550</v>
      </c>
      <c r="F46" s="1">
        <f>0+10800+16020</f>
        <v>26820</v>
      </c>
      <c r="G46" s="1">
        <f>0+10800+14850</f>
        <v>25650</v>
      </c>
      <c r="H46" s="1">
        <f>0+10800+22500</f>
        <v>33300</v>
      </c>
      <c r="I46" s="1">
        <f>0+10800+22500</f>
        <v>33300</v>
      </c>
    </row>
    <row r="47" spans="1:9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2">
        <f>0+10800+15750</f>
        <v>26550</v>
      </c>
      <c r="F47" s="5">
        <f>0+10800+16020</f>
        <v>26820</v>
      </c>
      <c r="G47" s="2">
        <f>0+10800+14850</f>
        <v>25650</v>
      </c>
      <c r="H47" s="5">
        <f>0+10800+22500</f>
        <v>33300</v>
      </c>
      <c r="I47" s="2">
        <f>0+10800+22500</f>
        <v>33300</v>
      </c>
    </row>
    <row r="48" spans="1:9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0+10800+14550</f>
        <v>25350</v>
      </c>
      <c r="F48" s="1">
        <f>0+10800+14780</f>
        <v>25580</v>
      </c>
      <c r="G48" s="1">
        <f>0+10800+13730</f>
        <v>24530</v>
      </c>
      <c r="H48" s="1">
        <f>0+10800+20380</f>
        <v>31180</v>
      </c>
      <c r="I48" s="1">
        <f>0+10800+20380</f>
        <v>31180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0+10800+14500</f>
        <v>25300</v>
      </c>
      <c r="F49" s="5">
        <f>0+10800+14700</f>
        <v>25500</v>
      </c>
      <c r="G49" s="2">
        <f>0+10800+13700</f>
        <v>24500</v>
      </c>
      <c r="H49" s="5">
        <f>0+10800+19700</f>
        <v>30500</v>
      </c>
      <c r="I49" s="2">
        <f>0+10800+19700</f>
        <v>30500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0+10800+14500</f>
        <v>25300</v>
      </c>
      <c r="F50" s="1">
        <f>0+10800+14700</f>
        <v>25500</v>
      </c>
      <c r="G50" s="1">
        <f>0+10800+13700</f>
        <v>24500</v>
      </c>
      <c r="H50" s="1">
        <f>0+10800+19700</f>
        <v>30500</v>
      </c>
      <c r="I50" s="1">
        <f>0+10800+19700</f>
        <v>30500</v>
      </c>
    </row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2022-02-07T10:07:51Z</dcterms:modified>
  <cp:category/>
  <cp:version/>
  <cp:contentType/>
  <cp:contentStatus/>
</cp:coreProperties>
</file>