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<sst xmlns="http://schemas.openxmlformats.org/spreadsheetml/2006/main" count="200" uniqueCount="126">
  <si>
    <t>Людмила, гостевой дом (Республика Крым, г. Феодосия, ул. Барановская, 25)</t>
  </si>
  <si>
    <t>Отправление</t>
  </si>
  <si>
    <t>Дни отдыха</t>
  </si>
  <si>
    <t>дней/ночей на отдыхе</t>
  </si>
  <si>
    <t>Прибытие</t>
  </si>
  <si>
    <t>3-х местный "Комфорт"</t>
  </si>
  <si>
    <t>3-х местный "Полулюкс"</t>
  </si>
  <si>
    <t>3-х местный "Полулюкс семейный"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</si>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</sst>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7"/>
    </row>
    <row r="3" spans="1:8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  <c r="H3" s="3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0+12000+5360</f>
        <v>17360</v>
      </c>
      <c r="F4" s="1">
        <f>0+12000+5920</f>
        <v>17920</v>
      </c>
      <c r="G4" s="1">
        <f>0+12000+6720</f>
        <v>18720</v>
      </c>
      <c r="H4" s="1">
        <f>0+12000+2400</f>
        <v>14400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 aca="true" t="shared" si="0" ref="E5:E12">0+12000+6030</f>
        <v>18030</v>
      </c>
      <c r="F5" s="5">
        <f aca="true" t="shared" si="1" ref="F5:F12">0+12000+6660</f>
        <v>18660</v>
      </c>
      <c r="G5" s="2">
        <f aca="true" t="shared" si="2" ref="G5:G12">0+12000+7560</f>
        <v>19560</v>
      </c>
      <c r="H5" s="2">
        <f aca="true" t="shared" si="3" ref="H5:H44">0+12000+2700</f>
        <v>14700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18030</v>
      </c>
      <c r="F6" s="1">
        <f t="shared" si="1"/>
        <v>18660</v>
      </c>
      <c r="G6" s="1">
        <f t="shared" si="2"/>
        <v>19560</v>
      </c>
      <c r="H6" s="1">
        <f t="shared" si="3"/>
        <v>14700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 t="shared" si="0"/>
        <v>18030</v>
      </c>
      <c r="F7" s="5">
        <f t="shared" si="1"/>
        <v>18660</v>
      </c>
      <c r="G7" s="2">
        <f t="shared" si="2"/>
        <v>19560</v>
      </c>
      <c r="H7" s="2">
        <f t="shared" si="3"/>
        <v>14700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18030</v>
      </c>
      <c r="F8" s="1">
        <f t="shared" si="1"/>
        <v>18660</v>
      </c>
      <c r="G8" s="1">
        <f t="shared" si="2"/>
        <v>19560</v>
      </c>
      <c r="H8" s="1">
        <f t="shared" si="3"/>
        <v>14700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 t="shared" si="0"/>
        <v>18030</v>
      </c>
      <c r="F9" s="5">
        <f t="shared" si="1"/>
        <v>18660</v>
      </c>
      <c r="G9" s="2">
        <f t="shared" si="2"/>
        <v>19560</v>
      </c>
      <c r="H9" s="2">
        <f t="shared" si="3"/>
        <v>14700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18030</v>
      </c>
      <c r="F10" s="1">
        <f t="shared" si="1"/>
        <v>18660</v>
      </c>
      <c r="G10" s="1">
        <f t="shared" si="2"/>
        <v>19560</v>
      </c>
      <c r="H10" s="1">
        <f t="shared" si="3"/>
        <v>14700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 t="shared" si="0"/>
        <v>18030</v>
      </c>
      <c r="F11" s="5">
        <f t="shared" si="1"/>
        <v>18660</v>
      </c>
      <c r="G11" s="2">
        <f t="shared" si="2"/>
        <v>19560</v>
      </c>
      <c r="H11" s="2">
        <f t="shared" si="3"/>
        <v>14700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18030</v>
      </c>
      <c r="F12" s="1">
        <f t="shared" si="1"/>
        <v>18660</v>
      </c>
      <c r="G12" s="1">
        <f t="shared" si="2"/>
        <v>19560</v>
      </c>
      <c r="H12" s="1">
        <f t="shared" si="3"/>
        <v>14700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0+12000+6260</f>
        <v>18260</v>
      </c>
      <c r="F13" s="5">
        <f>0+12000+6890</f>
        <v>18890</v>
      </c>
      <c r="G13" s="2">
        <f>0+12000+7855</f>
        <v>19855</v>
      </c>
      <c r="H13" s="2">
        <f t="shared" si="3"/>
        <v>14700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0+12000+6720</f>
        <v>18720</v>
      </c>
      <c r="F14" s="1">
        <f>0+12000+7350</f>
        <v>19350</v>
      </c>
      <c r="G14" s="1">
        <f>0+12000+8445</f>
        <v>20445</v>
      </c>
      <c r="H14" s="1">
        <f t="shared" si="3"/>
        <v>14700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0+12000+7180</f>
        <v>19180</v>
      </c>
      <c r="F15" s="5">
        <f>0+12000+7810</f>
        <v>19810</v>
      </c>
      <c r="G15" s="2">
        <f>0+12000+9035</f>
        <v>21035</v>
      </c>
      <c r="H15" s="2">
        <f t="shared" si="3"/>
        <v>14700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0+12000+7640</f>
        <v>19640</v>
      </c>
      <c r="F16" s="1">
        <f>0+12000+8270</f>
        <v>20270</v>
      </c>
      <c r="G16" s="1">
        <f>0+12000+9625</f>
        <v>21625</v>
      </c>
      <c r="H16" s="1">
        <f t="shared" si="3"/>
        <v>14700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4" ref="E17:E40">0+12000+8100</f>
        <v>20100</v>
      </c>
      <c r="F17" s="5">
        <f aca="true" t="shared" si="5" ref="F17:F40">0+12000+8730</f>
        <v>20730</v>
      </c>
      <c r="G17" s="2">
        <f aca="true" t="shared" si="6" ref="G17:G40">0+12000+10215</f>
        <v>22215</v>
      </c>
      <c r="H17" s="2">
        <f t="shared" si="3"/>
        <v>14700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20100</v>
      </c>
      <c r="F18" s="1">
        <f t="shared" si="5"/>
        <v>20730</v>
      </c>
      <c r="G18" s="1">
        <f t="shared" si="6"/>
        <v>22215</v>
      </c>
      <c r="H18" s="1">
        <f t="shared" si="3"/>
        <v>14700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4"/>
        <v>20100</v>
      </c>
      <c r="F19" s="5">
        <f t="shared" si="5"/>
        <v>20730</v>
      </c>
      <c r="G19" s="2">
        <f t="shared" si="6"/>
        <v>22215</v>
      </c>
      <c r="H19" s="2">
        <f t="shared" si="3"/>
        <v>14700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20100</v>
      </c>
      <c r="F20" s="1">
        <f t="shared" si="5"/>
        <v>20730</v>
      </c>
      <c r="G20" s="1">
        <f t="shared" si="6"/>
        <v>22215</v>
      </c>
      <c r="H20" s="1">
        <f t="shared" si="3"/>
        <v>14700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4"/>
        <v>20100</v>
      </c>
      <c r="F21" s="5">
        <f t="shared" si="5"/>
        <v>20730</v>
      </c>
      <c r="G21" s="2">
        <f t="shared" si="6"/>
        <v>22215</v>
      </c>
      <c r="H21" s="2">
        <f t="shared" si="3"/>
        <v>14700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20100</v>
      </c>
      <c r="F22" s="1">
        <f t="shared" si="5"/>
        <v>20730</v>
      </c>
      <c r="G22" s="1">
        <f t="shared" si="6"/>
        <v>22215</v>
      </c>
      <c r="H22" s="1">
        <f t="shared" si="3"/>
        <v>14700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4"/>
        <v>20100</v>
      </c>
      <c r="F23" s="5">
        <f t="shared" si="5"/>
        <v>20730</v>
      </c>
      <c r="G23" s="2">
        <f t="shared" si="6"/>
        <v>22215</v>
      </c>
      <c r="H23" s="2">
        <f t="shared" si="3"/>
        <v>14700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20100</v>
      </c>
      <c r="F24" s="1">
        <f t="shared" si="5"/>
        <v>20730</v>
      </c>
      <c r="G24" s="1">
        <f t="shared" si="6"/>
        <v>22215</v>
      </c>
      <c r="H24" s="1">
        <f t="shared" si="3"/>
        <v>14700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4"/>
        <v>20100</v>
      </c>
      <c r="F25" s="5">
        <f t="shared" si="5"/>
        <v>20730</v>
      </c>
      <c r="G25" s="2">
        <f t="shared" si="6"/>
        <v>22215</v>
      </c>
      <c r="H25" s="2">
        <f t="shared" si="3"/>
        <v>14700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20100</v>
      </c>
      <c r="F26" s="1">
        <f t="shared" si="5"/>
        <v>20730</v>
      </c>
      <c r="G26" s="1">
        <f t="shared" si="6"/>
        <v>22215</v>
      </c>
      <c r="H26" s="1">
        <f t="shared" si="3"/>
        <v>14700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4"/>
        <v>20100</v>
      </c>
      <c r="F27" s="5">
        <f t="shared" si="5"/>
        <v>20730</v>
      </c>
      <c r="G27" s="2">
        <f t="shared" si="6"/>
        <v>22215</v>
      </c>
      <c r="H27" s="2">
        <f t="shared" si="3"/>
        <v>14700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20100</v>
      </c>
      <c r="F28" s="1">
        <f t="shared" si="5"/>
        <v>20730</v>
      </c>
      <c r="G28" s="1">
        <f t="shared" si="6"/>
        <v>22215</v>
      </c>
      <c r="H28" s="1">
        <f t="shared" si="3"/>
        <v>14700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4"/>
        <v>20100</v>
      </c>
      <c r="F29" s="5">
        <f t="shared" si="5"/>
        <v>20730</v>
      </c>
      <c r="G29" s="2">
        <f t="shared" si="6"/>
        <v>22215</v>
      </c>
      <c r="H29" s="2">
        <f t="shared" si="3"/>
        <v>14700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20100</v>
      </c>
      <c r="F30" s="1">
        <f t="shared" si="5"/>
        <v>20730</v>
      </c>
      <c r="G30" s="1">
        <f t="shared" si="6"/>
        <v>22215</v>
      </c>
      <c r="H30" s="1">
        <f t="shared" si="3"/>
        <v>14700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4"/>
        <v>20100</v>
      </c>
      <c r="F31" s="5">
        <f t="shared" si="5"/>
        <v>20730</v>
      </c>
      <c r="G31" s="2">
        <f t="shared" si="6"/>
        <v>22215</v>
      </c>
      <c r="H31" s="2">
        <f t="shared" si="3"/>
        <v>14700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20100</v>
      </c>
      <c r="F32" s="1">
        <f t="shared" si="5"/>
        <v>20730</v>
      </c>
      <c r="G32" s="1">
        <f t="shared" si="6"/>
        <v>22215</v>
      </c>
      <c r="H32" s="1">
        <f t="shared" si="3"/>
        <v>14700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4"/>
        <v>20100</v>
      </c>
      <c r="F33" s="5">
        <f t="shared" si="5"/>
        <v>20730</v>
      </c>
      <c r="G33" s="2">
        <f t="shared" si="6"/>
        <v>22215</v>
      </c>
      <c r="H33" s="2">
        <f t="shared" si="3"/>
        <v>14700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20100</v>
      </c>
      <c r="F34" s="1">
        <f t="shared" si="5"/>
        <v>20730</v>
      </c>
      <c r="G34" s="1">
        <f t="shared" si="6"/>
        <v>22215</v>
      </c>
      <c r="H34" s="1">
        <f t="shared" si="3"/>
        <v>14700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4"/>
        <v>20100</v>
      </c>
      <c r="F35" s="5">
        <f t="shared" si="5"/>
        <v>20730</v>
      </c>
      <c r="G35" s="2">
        <f t="shared" si="6"/>
        <v>22215</v>
      </c>
      <c r="H35" s="2">
        <f t="shared" si="3"/>
        <v>14700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20100</v>
      </c>
      <c r="F36" s="1">
        <f t="shared" si="5"/>
        <v>20730</v>
      </c>
      <c r="G36" s="1">
        <f t="shared" si="6"/>
        <v>22215</v>
      </c>
      <c r="H36" s="1">
        <f t="shared" si="3"/>
        <v>14700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4"/>
        <v>20100</v>
      </c>
      <c r="F37" s="5">
        <f t="shared" si="5"/>
        <v>20730</v>
      </c>
      <c r="G37" s="2">
        <f t="shared" si="6"/>
        <v>22215</v>
      </c>
      <c r="H37" s="2">
        <f t="shared" si="3"/>
        <v>14700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4"/>
        <v>20100</v>
      </c>
      <c r="F38" s="1">
        <f t="shared" si="5"/>
        <v>20730</v>
      </c>
      <c r="G38" s="1">
        <f t="shared" si="6"/>
        <v>22215</v>
      </c>
      <c r="H38" s="1">
        <f t="shared" si="3"/>
        <v>14700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 t="shared" si="4"/>
        <v>20100</v>
      </c>
      <c r="F39" s="5">
        <f t="shared" si="5"/>
        <v>20730</v>
      </c>
      <c r="G39" s="2">
        <f t="shared" si="6"/>
        <v>22215</v>
      </c>
      <c r="H39" s="2">
        <f t="shared" si="3"/>
        <v>14700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4"/>
        <v>20100</v>
      </c>
      <c r="F40" s="1">
        <f t="shared" si="5"/>
        <v>20730</v>
      </c>
      <c r="G40" s="1">
        <f t="shared" si="6"/>
        <v>22215</v>
      </c>
      <c r="H40" s="1">
        <f t="shared" si="3"/>
        <v>14700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>0+12000+7840</f>
        <v>19840</v>
      </c>
      <c r="F41" s="5">
        <f>0+12000+8470</f>
        <v>20470</v>
      </c>
      <c r="G41" s="2">
        <f>0+12000+9825</f>
        <v>21825</v>
      </c>
      <c r="H41" s="2">
        <f t="shared" si="3"/>
        <v>14700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0+12000+7580</f>
        <v>19580</v>
      </c>
      <c r="F42" s="1">
        <f>0+12000+8210</f>
        <v>20210</v>
      </c>
      <c r="G42" s="1">
        <f>0+12000+9435</f>
        <v>21435</v>
      </c>
      <c r="H42" s="1">
        <f t="shared" si="3"/>
        <v>14700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>0+12000+7320</f>
        <v>19320</v>
      </c>
      <c r="F43" s="5">
        <f>0+12000+7950</f>
        <v>19950</v>
      </c>
      <c r="G43" s="2">
        <f>0+12000+9045</f>
        <v>21045</v>
      </c>
      <c r="H43" s="2">
        <f t="shared" si="3"/>
        <v>14700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0+12000+6930</f>
        <v>18930</v>
      </c>
      <c r="F44" s="1">
        <f>0+12000+7560</f>
        <v>19560</v>
      </c>
      <c r="G44" s="1">
        <f>0+12000+8460</f>
        <v>20460</v>
      </c>
      <c r="H44" s="1">
        <f t="shared" si="3"/>
        <v>14700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0+12000+8470</f>
        <v>20470</v>
      </c>
      <c r="F45" s="5">
        <f>0+12000+9240</f>
        <v>21240</v>
      </c>
      <c r="G45" s="2">
        <f>0+12000+10340</f>
        <v>22340</v>
      </c>
      <c r="H45" s="2">
        <f>0+12000+3300</f>
        <v>15300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0+12000+6930</f>
        <v>18930</v>
      </c>
      <c r="F46" s="1">
        <f>0+12000+7560</f>
        <v>19560</v>
      </c>
      <c r="G46" s="1">
        <f>0+12000+8460</f>
        <v>20460</v>
      </c>
      <c r="H46" s="1">
        <f>0+12000+2700</f>
        <v>14700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>0+12000+6930</f>
        <v>18930</v>
      </c>
      <c r="F47" s="5">
        <f>0+12000+7560</f>
        <v>19560</v>
      </c>
      <c r="G47" s="2">
        <f>0+12000+8460</f>
        <v>20460</v>
      </c>
      <c r="H47" s="2">
        <f>0+12000+2700</f>
        <v>14700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0+12000+6930</f>
        <v>18930</v>
      </c>
      <c r="F48" s="1">
        <f>0+12000+7560</f>
        <v>19560</v>
      </c>
      <c r="G48" s="1">
        <f>0+12000+8460</f>
        <v>20460</v>
      </c>
      <c r="H48" s="1">
        <f>0+12000+2700</f>
        <v>14700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0+12000+7700</f>
        <v>19700</v>
      </c>
      <c r="F49" s="5">
        <f>0+12000+8400</f>
        <v>20400</v>
      </c>
      <c r="G49" s="2">
        <f>0+12000+9400</f>
        <v>21400</v>
      </c>
      <c r="H49" s="2">
        <f>0+12000+3000</f>
        <v>15000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0+12000+4620</f>
        <v>16620</v>
      </c>
      <c r="F50" s="1">
        <f>0+12000+5040</f>
        <v>17040</v>
      </c>
      <c r="G50" s="1">
        <f>0+12000+5640</f>
        <v>17640</v>
      </c>
      <c r="H50" s="1">
        <f>0+12000+1800</f>
        <v>13800</v>
      </c>
    </row>
    <row r="65536" ht="12.75"/>
  </sheetData>
  <sheetProtection selectLockedCells="1" selectUnlockedCells="1"/>
  <mergeCells count="6">
    <mergeCell ref="G2:H2"/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2022-02-05T17:08:09Z</dcterms:modified>
  <cp:category/>
  <cp:version/>
  <cp:contentType/>
  <cp:contentStatus/>
</cp:coreProperties>
</file>