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<sst xmlns="http://schemas.openxmlformats.org/spreadsheetml/2006/main" count="213" uniqueCount="127">
  <si>
    <t>Вилла Аркале (г. Евпатория), ул. Пушкина, 70/42-а.</t>
  </si>
  <si>
    <t>Отправление</t>
  </si>
  <si>
    <t>Дни отдыха</t>
  </si>
  <si>
    <t>дней/ночей на отдыхе</t>
  </si>
  <si>
    <t>Прибытие</t>
  </si>
  <si>
    <t>Стандарт 2-х местный</t>
  </si>
  <si>
    <t>Стандарт 2-х местный с выходом в зал</t>
  </si>
  <si>
    <t xml:space="preserve"> Полулюкс двухуровневый 2-х местный</t>
  </si>
  <si>
    <t>Трехкомнатные апартаменты 3-х местные</t>
  </si>
  <si>
    <t xml:space="preserve"> Двухуровневый люкс 3 комнатный</t>
  </si>
  <si>
    <t xml:space="preserve"> Полулюкс в марокканском стиле 2-х местный</t>
  </si>
  <si>
    <t>взрослый</t>
  </si>
  <si>
    <t>доп. место (реб. 12-16 лет)</t>
  </si>
  <si>
    <t>доп.место 2-10 лет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</si>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</sst>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A1">
      <selection activeCell="A1" sqref="A1:V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22" width="16.00390625" style="0" customWidth="1"/>
  </cols>
  <sheetData>
    <row r="1" spans="1:2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  <c r="K2" s="8" t="s">
        <v>7</v>
      </c>
      <c r="L2" s="7"/>
      <c r="M2" s="7"/>
      <c r="N2" s="9" t="s">
        <v>8</v>
      </c>
      <c r="O2" s="7"/>
      <c r="P2" s="7"/>
      <c r="Q2" s="8" t="s">
        <v>9</v>
      </c>
      <c r="R2" s="7"/>
      <c r="S2" s="7"/>
      <c r="T2" s="9" t="s">
        <v>10</v>
      </c>
      <c r="U2" s="7"/>
      <c r="V2" s="7"/>
    </row>
    <row r="3" spans="1:22" ht="39.75" customHeight="1">
      <c r="A3" s="7"/>
      <c r="B3" s="7"/>
      <c r="C3" s="7"/>
      <c r="D3" s="7"/>
      <c r="E3" s="3" t="s">
        <v>11</v>
      </c>
      <c r="F3" s="3" t="s">
        <v>12</v>
      </c>
      <c r="G3" s="3" t="s">
        <v>13</v>
      </c>
      <c r="H3" s="4" t="s">
        <v>11</v>
      </c>
      <c r="I3" s="4" t="s">
        <v>12</v>
      </c>
      <c r="J3" s="4" t="s">
        <v>13</v>
      </c>
      <c r="K3" s="3" t="s">
        <v>11</v>
      </c>
      <c r="L3" s="3" t="s">
        <v>12</v>
      </c>
      <c r="M3" s="3" t="s">
        <v>13</v>
      </c>
      <c r="N3" s="4" t="s">
        <v>11</v>
      </c>
      <c r="O3" s="4" t="s">
        <v>12</v>
      </c>
      <c r="P3" s="4" t="s">
        <v>13</v>
      </c>
      <c r="Q3" s="3" t="s">
        <v>11</v>
      </c>
      <c r="R3" s="3" t="s">
        <v>12</v>
      </c>
      <c r="S3" s="3" t="s">
        <v>13</v>
      </c>
      <c r="T3" s="4" t="s">
        <v>11</v>
      </c>
      <c r="U3" s="4" t="s">
        <v>12</v>
      </c>
      <c r="V3" s="4" t="s">
        <v>13</v>
      </c>
    </row>
    <row r="4" spans="1:22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0+13500+10800</f>
        <v>24300</v>
      </c>
      <c r="F4" s="1">
        <f>0+13500+5600</f>
        <v>19100</v>
      </c>
      <c r="G4" s="1">
        <f>0+13500+4000</f>
        <v>17500</v>
      </c>
      <c r="H4" s="1">
        <f>0+13500+10800</f>
        <v>24300</v>
      </c>
      <c r="I4" s="1">
        <f>0+13500+5600</f>
        <v>19100</v>
      </c>
      <c r="J4" s="1">
        <f>0+13500+4000</f>
        <v>17500</v>
      </c>
      <c r="K4" s="1">
        <f>0+13500+12800</f>
        <v>26300</v>
      </c>
      <c r="L4" s="1">
        <f>0+13500+5600</f>
        <v>19100</v>
      </c>
      <c r="M4" s="1">
        <f>0+13500+4000</f>
        <v>17500</v>
      </c>
      <c r="N4" s="1">
        <f>0+13500+14680</f>
        <v>28180</v>
      </c>
      <c r="O4" s="1">
        <f>0+13500+5600</f>
        <v>19100</v>
      </c>
      <c r="P4" s="1">
        <f>0+13500+4000</f>
        <v>17500</v>
      </c>
      <c r="Q4" s="1">
        <f>0+13500+12000</f>
        <v>25500</v>
      </c>
      <c r="R4" s="1">
        <f>0+13500+5600</f>
        <v>19100</v>
      </c>
      <c r="S4" s="1">
        <f>0+13500+4000</f>
        <v>17500</v>
      </c>
      <c r="T4" s="1">
        <f>0+13500+14000</f>
        <v>27500</v>
      </c>
      <c r="U4" s="1">
        <f>0+13500+5600</f>
        <v>19100</v>
      </c>
      <c r="V4" s="1">
        <f>0+13500+4000</f>
        <v>17500</v>
      </c>
    </row>
    <row r="5" spans="1:22" ht="18" customHeight="1">
      <c r="A5" s="2" t="s">
        <v>18</v>
      </c>
      <c r="B5" s="2" t="s">
        <v>19</v>
      </c>
      <c r="C5" s="2" t="s">
        <v>20</v>
      </c>
      <c r="D5" s="2" t="s">
        <v>21</v>
      </c>
      <c r="E5" s="5">
        <f>0+13500+12150</f>
        <v>25650</v>
      </c>
      <c r="F5" s="5">
        <f aca="true" t="shared" si="0" ref="F5:F44">0+13500+6300</f>
        <v>19800</v>
      </c>
      <c r="G5" s="5">
        <f aca="true" t="shared" si="1" ref="G5:G44">0+13500+4500</f>
        <v>18000</v>
      </c>
      <c r="H5" s="2">
        <f>0+13500+12150</f>
        <v>25650</v>
      </c>
      <c r="I5" s="2">
        <f aca="true" t="shared" si="2" ref="I5:I44">0+13500+6300</f>
        <v>19800</v>
      </c>
      <c r="J5" s="2">
        <f aca="true" t="shared" si="3" ref="J5:J44">0+13500+4500</f>
        <v>18000</v>
      </c>
      <c r="K5" s="5">
        <f>0+13500+14400</f>
        <v>27900</v>
      </c>
      <c r="L5" s="5">
        <f aca="true" t="shared" si="4" ref="L5:L44">0+13500+6300</f>
        <v>19800</v>
      </c>
      <c r="M5" s="5">
        <f aca="true" t="shared" si="5" ref="M5:M44">0+13500+4500</f>
        <v>18000</v>
      </c>
      <c r="N5" s="2">
        <f>0+13500+16515</f>
        <v>30015</v>
      </c>
      <c r="O5" s="2">
        <f aca="true" t="shared" si="6" ref="O5:O44">0+13500+6300</f>
        <v>19800</v>
      </c>
      <c r="P5" s="2">
        <f aca="true" t="shared" si="7" ref="P5:P44">0+13500+4500</f>
        <v>18000</v>
      </c>
      <c r="Q5" s="5">
        <f>0+13500+13500</f>
        <v>27000</v>
      </c>
      <c r="R5" s="5">
        <f aca="true" t="shared" si="8" ref="R5:R44">0+13500+6300</f>
        <v>19800</v>
      </c>
      <c r="S5" s="5">
        <f aca="true" t="shared" si="9" ref="S5:S44">0+13500+4500</f>
        <v>18000</v>
      </c>
      <c r="T5" s="2">
        <f>0+13500+15750</f>
        <v>29250</v>
      </c>
      <c r="U5" s="2">
        <f aca="true" t="shared" si="10" ref="U5:U44">0+13500+6300</f>
        <v>19800</v>
      </c>
      <c r="V5" s="2">
        <f aca="true" t="shared" si="11" ref="V5:V44">0+13500+4500</f>
        <v>18000</v>
      </c>
    </row>
    <row r="6" spans="1:22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0+13500+12550</f>
        <v>26050</v>
      </c>
      <c r="F6" s="1">
        <f t="shared" si="0"/>
        <v>19800</v>
      </c>
      <c r="G6" s="1">
        <f t="shared" si="1"/>
        <v>18000</v>
      </c>
      <c r="H6" s="1">
        <f>0+13500+12550</f>
        <v>26050</v>
      </c>
      <c r="I6" s="1">
        <f t="shared" si="2"/>
        <v>19800</v>
      </c>
      <c r="J6" s="1">
        <f t="shared" si="3"/>
        <v>18000</v>
      </c>
      <c r="K6" s="1">
        <f>0+13500+14750</f>
        <v>28250</v>
      </c>
      <c r="L6" s="1">
        <f t="shared" si="4"/>
        <v>19800</v>
      </c>
      <c r="M6" s="1">
        <f t="shared" si="5"/>
        <v>18000</v>
      </c>
      <c r="N6" s="1">
        <f>0+13500+16850</f>
        <v>30350</v>
      </c>
      <c r="O6" s="1">
        <f t="shared" si="6"/>
        <v>19800</v>
      </c>
      <c r="P6" s="1">
        <f t="shared" si="7"/>
        <v>18000</v>
      </c>
      <c r="Q6" s="1">
        <f>0+13500+13750</f>
        <v>27250</v>
      </c>
      <c r="R6" s="1">
        <f t="shared" si="8"/>
        <v>19800</v>
      </c>
      <c r="S6" s="1">
        <f t="shared" si="9"/>
        <v>18000</v>
      </c>
      <c r="T6" s="1">
        <f>0+13500+16000</f>
        <v>29500</v>
      </c>
      <c r="U6" s="1">
        <f t="shared" si="10"/>
        <v>19800</v>
      </c>
      <c r="V6" s="1">
        <f t="shared" si="11"/>
        <v>18000</v>
      </c>
    </row>
    <row r="7" spans="1:22" ht="18" customHeight="1">
      <c r="A7" s="2" t="s">
        <v>25</v>
      </c>
      <c r="B7" s="2" t="s">
        <v>26</v>
      </c>
      <c r="C7" s="2" t="s">
        <v>20</v>
      </c>
      <c r="D7" s="2" t="s">
        <v>27</v>
      </c>
      <c r="E7" s="5">
        <f>0+13500+13350</f>
        <v>26850</v>
      </c>
      <c r="F7" s="5">
        <f t="shared" si="0"/>
        <v>19800</v>
      </c>
      <c r="G7" s="5">
        <f t="shared" si="1"/>
        <v>18000</v>
      </c>
      <c r="H7" s="2">
        <f>0+13500+13350</f>
        <v>26850</v>
      </c>
      <c r="I7" s="2">
        <f t="shared" si="2"/>
        <v>19800</v>
      </c>
      <c r="J7" s="2">
        <f t="shared" si="3"/>
        <v>18000</v>
      </c>
      <c r="K7" s="5">
        <f>0+13500+15450</f>
        <v>28950</v>
      </c>
      <c r="L7" s="5">
        <f t="shared" si="4"/>
        <v>19800</v>
      </c>
      <c r="M7" s="5">
        <f t="shared" si="5"/>
        <v>18000</v>
      </c>
      <c r="N7" s="2">
        <f>0+13500+17520</f>
        <v>31020</v>
      </c>
      <c r="O7" s="2">
        <f t="shared" si="6"/>
        <v>19800</v>
      </c>
      <c r="P7" s="2">
        <f t="shared" si="7"/>
        <v>18000</v>
      </c>
      <c r="Q7" s="5">
        <f>0+13500+14250</f>
        <v>27750</v>
      </c>
      <c r="R7" s="5">
        <f t="shared" si="8"/>
        <v>19800</v>
      </c>
      <c r="S7" s="5">
        <f t="shared" si="9"/>
        <v>18000</v>
      </c>
      <c r="T7" s="2">
        <f>0+13500+16500</f>
        <v>30000</v>
      </c>
      <c r="U7" s="2">
        <f t="shared" si="10"/>
        <v>19800</v>
      </c>
      <c r="V7" s="2">
        <f t="shared" si="11"/>
        <v>18000</v>
      </c>
    </row>
    <row r="8" spans="1:22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0+13500+14150</f>
        <v>27650</v>
      </c>
      <c r="F8" s="1">
        <f t="shared" si="0"/>
        <v>19800</v>
      </c>
      <c r="G8" s="1">
        <f t="shared" si="1"/>
        <v>18000</v>
      </c>
      <c r="H8" s="1">
        <f>0+13500+14150</f>
        <v>27650</v>
      </c>
      <c r="I8" s="1">
        <f t="shared" si="2"/>
        <v>19800</v>
      </c>
      <c r="J8" s="1">
        <f t="shared" si="3"/>
        <v>18000</v>
      </c>
      <c r="K8" s="1">
        <f>0+13500+16150</f>
        <v>29650</v>
      </c>
      <c r="L8" s="1">
        <f t="shared" si="4"/>
        <v>19800</v>
      </c>
      <c r="M8" s="1">
        <f t="shared" si="5"/>
        <v>18000</v>
      </c>
      <c r="N8" s="1">
        <f>0+13500+18190</f>
        <v>31690</v>
      </c>
      <c r="O8" s="1">
        <f t="shared" si="6"/>
        <v>19800</v>
      </c>
      <c r="P8" s="1">
        <f t="shared" si="7"/>
        <v>18000</v>
      </c>
      <c r="Q8" s="1">
        <f>0+13500+14750</f>
        <v>28250</v>
      </c>
      <c r="R8" s="1">
        <f t="shared" si="8"/>
        <v>19800</v>
      </c>
      <c r="S8" s="1">
        <f t="shared" si="9"/>
        <v>18000</v>
      </c>
      <c r="T8" s="1">
        <f>0+13500+17000</f>
        <v>30500</v>
      </c>
      <c r="U8" s="1">
        <f t="shared" si="10"/>
        <v>19800</v>
      </c>
      <c r="V8" s="1">
        <f t="shared" si="11"/>
        <v>18000</v>
      </c>
    </row>
    <row r="9" spans="1:22" ht="18" customHeight="1">
      <c r="A9" s="2" t="s">
        <v>31</v>
      </c>
      <c r="B9" s="2" t="s">
        <v>32</v>
      </c>
      <c r="C9" s="2" t="s">
        <v>20</v>
      </c>
      <c r="D9" s="2" t="s">
        <v>33</v>
      </c>
      <c r="E9" s="5">
        <f>0+13500+15350</f>
        <v>28850</v>
      </c>
      <c r="F9" s="5">
        <f t="shared" si="0"/>
        <v>19800</v>
      </c>
      <c r="G9" s="5">
        <f t="shared" si="1"/>
        <v>18000</v>
      </c>
      <c r="H9" s="2">
        <f>0+13500+15350</f>
        <v>28850</v>
      </c>
      <c r="I9" s="2">
        <f t="shared" si="2"/>
        <v>19800</v>
      </c>
      <c r="J9" s="2">
        <f t="shared" si="3"/>
        <v>18000</v>
      </c>
      <c r="K9" s="5">
        <f>0+13500+17200</f>
        <v>30700</v>
      </c>
      <c r="L9" s="5">
        <f t="shared" si="4"/>
        <v>19800</v>
      </c>
      <c r="M9" s="5">
        <f t="shared" si="5"/>
        <v>18000</v>
      </c>
      <c r="N9" s="2">
        <f>0+13500+19195</f>
        <v>32695</v>
      </c>
      <c r="O9" s="2">
        <f t="shared" si="6"/>
        <v>19800</v>
      </c>
      <c r="P9" s="2">
        <f t="shared" si="7"/>
        <v>18000</v>
      </c>
      <c r="Q9" s="5">
        <f>0+13500+15500</f>
        <v>29000</v>
      </c>
      <c r="R9" s="5">
        <f t="shared" si="8"/>
        <v>19800</v>
      </c>
      <c r="S9" s="5">
        <f t="shared" si="9"/>
        <v>18000</v>
      </c>
      <c r="T9" s="2">
        <f>0+13500+17750</f>
        <v>31250</v>
      </c>
      <c r="U9" s="2">
        <f t="shared" si="10"/>
        <v>19800</v>
      </c>
      <c r="V9" s="2">
        <f t="shared" si="11"/>
        <v>18000</v>
      </c>
    </row>
    <row r="10" spans="1:22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>0+13500+15750</f>
        <v>29250</v>
      </c>
      <c r="F10" s="1">
        <f t="shared" si="0"/>
        <v>19800</v>
      </c>
      <c r="G10" s="1">
        <f t="shared" si="1"/>
        <v>18000</v>
      </c>
      <c r="H10" s="1">
        <f>0+13500+15750</f>
        <v>29250</v>
      </c>
      <c r="I10" s="1">
        <f t="shared" si="2"/>
        <v>19800</v>
      </c>
      <c r="J10" s="1">
        <f t="shared" si="3"/>
        <v>18000</v>
      </c>
      <c r="K10" s="1">
        <f>0+13500+17550</f>
        <v>31050</v>
      </c>
      <c r="L10" s="1">
        <f t="shared" si="4"/>
        <v>19800</v>
      </c>
      <c r="M10" s="1">
        <f t="shared" si="5"/>
        <v>18000</v>
      </c>
      <c r="N10" s="1">
        <f>0+13500+19530</f>
        <v>33030</v>
      </c>
      <c r="O10" s="1">
        <f t="shared" si="6"/>
        <v>19800</v>
      </c>
      <c r="P10" s="1">
        <f t="shared" si="7"/>
        <v>18000</v>
      </c>
      <c r="Q10" s="1">
        <f>0+13500+15750</f>
        <v>29250</v>
      </c>
      <c r="R10" s="1">
        <f t="shared" si="8"/>
        <v>19800</v>
      </c>
      <c r="S10" s="1">
        <f t="shared" si="9"/>
        <v>18000</v>
      </c>
      <c r="T10" s="1">
        <f>0+13500+18000</f>
        <v>31500</v>
      </c>
      <c r="U10" s="1">
        <f t="shared" si="10"/>
        <v>19800</v>
      </c>
      <c r="V10" s="1">
        <f t="shared" si="11"/>
        <v>18000</v>
      </c>
    </row>
    <row r="11" spans="1:22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5">
        <f>0+13500+15750</f>
        <v>29250</v>
      </c>
      <c r="F11" s="5">
        <f t="shared" si="0"/>
        <v>19800</v>
      </c>
      <c r="G11" s="5">
        <f t="shared" si="1"/>
        <v>18000</v>
      </c>
      <c r="H11" s="2">
        <f>0+13500+15750</f>
        <v>29250</v>
      </c>
      <c r="I11" s="2">
        <f t="shared" si="2"/>
        <v>19800</v>
      </c>
      <c r="J11" s="2">
        <f t="shared" si="3"/>
        <v>18000</v>
      </c>
      <c r="K11" s="5">
        <f>0+13500+17550</f>
        <v>31050</v>
      </c>
      <c r="L11" s="5">
        <f t="shared" si="4"/>
        <v>19800</v>
      </c>
      <c r="M11" s="5">
        <f t="shared" si="5"/>
        <v>18000</v>
      </c>
      <c r="N11" s="2">
        <f>0+13500+19530</f>
        <v>33030</v>
      </c>
      <c r="O11" s="2">
        <f t="shared" si="6"/>
        <v>19800</v>
      </c>
      <c r="P11" s="2">
        <f t="shared" si="7"/>
        <v>18000</v>
      </c>
      <c r="Q11" s="5">
        <f>0+13500+15750</f>
        <v>29250</v>
      </c>
      <c r="R11" s="5">
        <f t="shared" si="8"/>
        <v>19800</v>
      </c>
      <c r="S11" s="5">
        <f t="shared" si="9"/>
        <v>18000</v>
      </c>
      <c r="T11" s="2">
        <f>0+13500+18000</f>
        <v>31500</v>
      </c>
      <c r="U11" s="2">
        <f t="shared" si="10"/>
        <v>19800</v>
      </c>
      <c r="V11" s="2">
        <f t="shared" si="11"/>
        <v>18000</v>
      </c>
    </row>
    <row r="12" spans="1:22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>0+13500+15750</f>
        <v>29250</v>
      </c>
      <c r="F12" s="1">
        <f t="shared" si="0"/>
        <v>19800</v>
      </c>
      <c r="G12" s="1">
        <f t="shared" si="1"/>
        <v>18000</v>
      </c>
      <c r="H12" s="1">
        <f>0+13500+15750</f>
        <v>29250</v>
      </c>
      <c r="I12" s="1">
        <f t="shared" si="2"/>
        <v>19800</v>
      </c>
      <c r="J12" s="1">
        <f t="shared" si="3"/>
        <v>18000</v>
      </c>
      <c r="K12" s="1">
        <f>0+13500+17550</f>
        <v>31050</v>
      </c>
      <c r="L12" s="1">
        <f t="shared" si="4"/>
        <v>19800</v>
      </c>
      <c r="M12" s="1">
        <f t="shared" si="5"/>
        <v>18000</v>
      </c>
      <c r="N12" s="1">
        <f>0+13500+19530</f>
        <v>33030</v>
      </c>
      <c r="O12" s="1">
        <f t="shared" si="6"/>
        <v>19800</v>
      </c>
      <c r="P12" s="1">
        <f t="shared" si="7"/>
        <v>18000</v>
      </c>
      <c r="Q12" s="1">
        <f>0+13500+15750</f>
        <v>29250</v>
      </c>
      <c r="R12" s="1">
        <f t="shared" si="8"/>
        <v>19800</v>
      </c>
      <c r="S12" s="1">
        <f t="shared" si="9"/>
        <v>18000</v>
      </c>
      <c r="T12" s="1">
        <f>0+13500+18000</f>
        <v>31500</v>
      </c>
      <c r="U12" s="1">
        <f t="shared" si="10"/>
        <v>19800</v>
      </c>
      <c r="V12" s="1">
        <f t="shared" si="11"/>
        <v>18000</v>
      </c>
    </row>
    <row r="13" spans="1:22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5">
        <f>0+13500+16175</f>
        <v>29675</v>
      </c>
      <c r="F13" s="5">
        <f t="shared" si="0"/>
        <v>19800</v>
      </c>
      <c r="G13" s="5">
        <f t="shared" si="1"/>
        <v>18000</v>
      </c>
      <c r="H13" s="2">
        <f>0+13500+16175</f>
        <v>29675</v>
      </c>
      <c r="I13" s="2">
        <f t="shared" si="2"/>
        <v>19800</v>
      </c>
      <c r="J13" s="2">
        <f t="shared" si="3"/>
        <v>18000</v>
      </c>
      <c r="K13" s="5">
        <f>0+13500+17900</f>
        <v>31400</v>
      </c>
      <c r="L13" s="5">
        <f t="shared" si="4"/>
        <v>19800</v>
      </c>
      <c r="M13" s="5">
        <f t="shared" si="5"/>
        <v>18000</v>
      </c>
      <c r="N13" s="2">
        <f>0+13500+19700</f>
        <v>33200</v>
      </c>
      <c r="O13" s="2">
        <f t="shared" si="6"/>
        <v>19800</v>
      </c>
      <c r="P13" s="2">
        <f t="shared" si="7"/>
        <v>18000</v>
      </c>
      <c r="Q13" s="5">
        <f>0+13500+16000</f>
        <v>29500</v>
      </c>
      <c r="R13" s="5">
        <f t="shared" si="8"/>
        <v>19800</v>
      </c>
      <c r="S13" s="5">
        <f t="shared" si="9"/>
        <v>18000</v>
      </c>
      <c r="T13" s="2">
        <f>0+13500+18500</f>
        <v>32000</v>
      </c>
      <c r="U13" s="2">
        <f t="shared" si="10"/>
        <v>19800</v>
      </c>
      <c r="V13" s="2">
        <f t="shared" si="11"/>
        <v>18000</v>
      </c>
    </row>
    <row r="14" spans="1:22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0+13500+17025</f>
        <v>30525</v>
      </c>
      <c r="F14" s="1">
        <f t="shared" si="0"/>
        <v>19800</v>
      </c>
      <c r="G14" s="1">
        <f t="shared" si="1"/>
        <v>18000</v>
      </c>
      <c r="H14" s="1">
        <f>0+13500+17025</f>
        <v>30525</v>
      </c>
      <c r="I14" s="1">
        <f t="shared" si="2"/>
        <v>19800</v>
      </c>
      <c r="J14" s="1">
        <f t="shared" si="3"/>
        <v>18000</v>
      </c>
      <c r="K14" s="1">
        <f>0+13500+18600</f>
        <v>32100</v>
      </c>
      <c r="L14" s="1">
        <f t="shared" si="4"/>
        <v>19800</v>
      </c>
      <c r="M14" s="1">
        <f t="shared" si="5"/>
        <v>18000</v>
      </c>
      <c r="N14" s="1">
        <f>0+13500+20040</f>
        <v>33540</v>
      </c>
      <c r="O14" s="1">
        <f t="shared" si="6"/>
        <v>19800</v>
      </c>
      <c r="P14" s="1">
        <f t="shared" si="7"/>
        <v>18000</v>
      </c>
      <c r="Q14" s="1">
        <f>0+13500+16500</f>
        <v>30000</v>
      </c>
      <c r="R14" s="1">
        <f t="shared" si="8"/>
        <v>19800</v>
      </c>
      <c r="S14" s="1">
        <f t="shared" si="9"/>
        <v>18000</v>
      </c>
      <c r="T14" s="1">
        <f>0+13500+19500</f>
        <v>33000</v>
      </c>
      <c r="U14" s="1">
        <f t="shared" si="10"/>
        <v>19800</v>
      </c>
      <c r="V14" s="1">
        <f t="shared" si="11"/>
        <v>18000</v>
      </c>
    </row>
    <row r="15" spans="1:22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5">
        <f>0+13500+17875</f>
        <v>31375</v>
      </c>
      <c r="F15" s="5">
        <f t="shared" si="0"/>
        <v>19800</v>
      </c>
      <c r="G15" s="5">
        <f t="shared" si="1"/>
        <v>18000</v>
      </c>
      <c r="H15" s="2">
        <f>0+13500+17875</f>
        <v>31375</v>
      </c>
      <c r="I15" s="2">
        <f t="shared" si="2"/>
        <v>19800</v>
      </c>
      <c r="J15" s="2">
        <f t="shared" si="3"/>
        <v>18000</v>
      </c>
      <c r="K15" s="5">
        <f>0+13500+19300</f>
        <v>32800</v>
      </c>
      <c r="L15" s="5">
        <f t="shared" si="4"/>
        <v>19800</v>
      </c>
      <c r="M15" s="5">
        <f t="shared" si="5"/>
        <v>18000</v>
      </c>
      <c r="N15" s="2">
        <f>0+13500+20380</f>
        <v>33880</v>
      </c>
      <c r="O15" s="2">
        <f t="shared" si="6"/>
        <v>19800</v>
      </c>
      <c r="P15" s="2">
        <f t="shared" si="7"/>
        <v>18000</v>
      </c>
      <c r="Q15" s="5">
        <f>0+13500+17000</f>
        <v>30500</v>
      </c>
      <c r="R15" s="5">
        <f t="shared" si="8"/>
        <v>19800</v>
      </c>
      <c r="S15" s="5">
        <f t="shared" si="9"/>
        <v>18000</v>
      </c>
      <c r="T15" s="2">
        <f>0+13500+20500</f>
        <v>34000</v>
      </c>
      <c r="U15" s="2">
        <f t="shared" si="10"/>
        <v>19800</v>
      </c>
      <c r="V15" s="2">
        <f t="shared" si="11"/>
        <v>18000</v>
      </c>
    </row>
    <row r="16" spans="1:22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0+13500+18725</f>
        <v>32225</v>
      </c>
      <c r="F16" s="1">
        <f t="shared" si="0"/>
        <v>19800</v>
      </c>
      <c r="G16" s="1">
        <f t="shared" si="1"/>
        <v>18000</v>
      </c>
      <c r="H16" s="1">
        <f>0+13500+18725</f>
        <v>32225</v>
      </c>
      <c r="I16" s="1">
        <f t="shared" si="2"/>
        <v>19800</v>
      </c>
      <c r="J16" s="1">
        <f t="shared" si="3"/>
        <v>18000</v>
      </c>
      <c r="K16" s="1">
        <f>0+13500+20000</f>
        <v>33500</v>
      </c>
      <c r="L16" s="1">
        <f t="shared" si="4"/>
        <v>19800</v>
      </c>
      <c r="M16" s="1">
        <f t="shared" si="5"/>
        <v>18000</v>
      </c>
      <c r="N16" s="1">
        <f>0+13500+20720</f>
        <v>34220</v>
      </c>
      <c r="O16" s="1">
        <f t="shared" si="6"/>
        <v>19800</v>
      </c>
      <c r="P16" s="1">
        <f t="shared" si="7"/>
        <v>18000</v>
      </c>
      <c r="Q16" s="1">
        <f>0+13500+17500</f>
        <v>31000</v>
      </c>
      <c r="R16" s="1">
        <f t="shared" si="8"/>
        <v>19800</v>
      </c>
      <c r="S16" s="1">
        <f t="shared" si="9"/>
        <v>18000</v>
      </c>
      <c r="T16" s="1">
        <f>0+13500+21500</f>
        <v>35000</v>
      </c>
      <c r="U16" s="1">
        <f t="shared" si="10"/>
        <v>19800</v>
      </c>
      <c r="V16" s="1">
        <f t="shared" si="11"/>
        <v>18000</v>
      </c>
    </row>
    <row r="17" spans="1:22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5">
        <f aca="true" t="shared" si="12" ref="E17:E37">0+13500+19575</f>
        <v>33075</v>
      </c>
      <c r="F17" s="5">
        <f t="shared" si="0"/>
        <v>19800</v>
      </c>
      <c r="G17" s="5">
        <f t="shared" si="1"/>
        <v>18000</v>
      </c>
      <c r="H17" s="2">
        <f aca="true" t="shared" si="13" ref="H17:H37">0+13500+19575</f>
        <v>33075</v>
      </c>
      <c r="I17" s="2">
        <f t="shared" si="2"/>
        <v>19800</v>
      </c>
      <c r="J17" s="2">
        <f t="shared" si="3"/>
        <v>18000</v>
      </c>
      <c r="K17" s="5">
        <f aca="true" t="shared" si="14" ref="K17:K37">0+13500+20700</f>
        <v>34200</v>
      </c>
      <c r="L17" s="5">
        <f t="shared" si="4"/>
        <v>19800</v>
      </c>
      <c r="M17" s="5">
        <f t="shared" si="5"/>
        <v>18000</v>
      </c>
      <c r="N17" s="2">
        <f aca="true" t="shared" si="15" ref="N17:N37">0+13500+21060</f>
        <v>34560</v>
      </c>
      <c r="O17" s="2">
        <f t="shared" si="6"/>
        <v>19800</v>
      </c>
      <c r="P17" s="2">
        <f t="shared" si="7"/>
        <v>18000</v>
      </c>
      <c r="Q17" s="5">
        <f aca="true" t="shared" si="16" ref="Q17:Q37">0+13500+18000</f>
        <v>31500</v>
      </c>
      <c r="R17" s="5">
        <f t="shared" si="8"/>
        <v>19800</v>
      </c>
      <c r="S17" s="5">
        <f t="shared" si="9"/>
        <v>18000</v>
      </c>
      <c r="T17" s="2">
        <f aca="true" t="shared" si="17" ref="T17:T37">0+13500+22500</f>
        <v>36000</v>
      </c>
      <c r="U17" s="2">
        <f t="shared" si="10"/>
        <v>19800</v>
      </c>
      <c r="V17" s="2">
        <f t="shared" si="11"/>
        <v>18000</v>
      </c>
    </row>
    <row r="18" spans="1:22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12"/>
        <v>33075</v>
      </c>
      <c r="F18" s="1">
        <f t="shared" si="0"/>
        <v>19800</v>
      </c>
      <c r="G18" s="1">
        <f t="shared" si="1"/>
        <v>18000</v>
      </c>
      <c r="H18" s="1">
        <f t="shared" si="13"/>
        <v>33075</v>
      </c>
      <c r="I18" s="1">
        <f t="shared" si="2"/>
        <v>19800</v>
      </c>
      <c r="J18" s="1">
        <f t="shared" si="3"/>
        <v>18000</v>
      </c>
      <c r="K18" s="1">
        <f t="shared" si="14"/>
        <v>34200</v>
      </c>
      <c r="L18" s="1">
        <f t="shared" si="4"/>
        <v>19800</v>
      </c>
      <c r="M18" s="1">
        <f t="shared" si="5"/>
        <v>18000</v>
      </c>
      <c r="N18" s="1">
        <f t="shared" si="15"/>
        <v>34560</v>
      </c>
      <c r="O18" s="1">
        <f t="shared" si="6"/>
        <v>19800</v>
      </c>
      <c r="P18" s="1">
        <f t="shared" si="7"/>
        <v>18000</v>
      </c>
      <c r="Q18" s="1">
        <f t="shared" si="16"/>
        <v>31500</v>
      </c>
      <c r="R18" s="1">
        <f t="shared" si="8"/>
        <v>19800</v>
      </c>
      <c r="S18" s="1">
        <f t="shared" si="9"/>
        <v>18000</v>
      </c>
      <c r="T18" s="1">
        <f t="shared" si="17"/>
        <v>36000</v>
      </c>
      <c r="U18" s="1">
        <f t="shared" si="10"/>
        <v>19800</v>
      </c>
      <c r="V18" s="1">
        <f t="shared" si="11"/>
        <v>18000</v>
      </c>
    </row>
    <row r="19" spans="1:22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5">
        <f t="shared" si="12"/>
        <v>33075</v>
      </c>
      <c r="F19" s="5">
        <f t="shared" si="0"/>
        <v>19800</v>
      </c>
      <c r="G19" s="5">
        <f t="shared" si="1"/>
        <v>18000</v>
      </c>
      <c r="H19" s="2">
        <f t="shared" si="13"/>
        <v>33075</v>
      </c>
      <c r="I19" s="2">
        <f t="shared" si="2"/>
        <v>19800</v>
      </c>
      <c r="J19" s="2">
        <f t="shared" si="3"/>
        <v>18000</v>
      </c>
      <c r="K19" s="5">
        <f t="shared" si="14"/>
        <v>34200</v>
      </c>
      <c r="L19" s="5">
        <f t="shared" si="4"/>
        <v>19800</v>
      </c>
      <c r="M19" s="5">
        <f t="shared" si="5"/>
        <v>18000</v>
      </c>
      <c r="N19" s="2">
        <f t="shared" si="15"/>
        <v>34560</v>
      </c>
      <c r="O19" s="2">
        <f t="shared" si="6"/>
        <v>19800</v>
      </c>
      <c r="P19" s="2">
        <f t="shared" si="7"/>
        <v>18000</v>
      </c>
      <c r="Q19" s="5">
        <f t="shared" si="16"/>
        <v>31500</v>
      </c>
      <c r="R19" s="5">
        <f t="shared" si="8"/>
        <v>19800</v>
      </c>
      <c r="S19" s="5">
        <f t="shared" si="9"/>
        <v>18000</v>
      </c>
      <c r="T19" s="2">
        <f t="shared" si="17"/>
        <v>36000</v>
      </c>
      <c r="U19" s="2">
        <f t="shared" si="10"/>
        <v>19800</v>
      </c>
      <c r="V19" s="2">
        <f t="shared" si="11"/>
        <v>18000</v>
      </c>
    </row>
    <row r="20" spans="1:22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12"/>
        <v>33075</v>
      </c>
      <c r="F20" s="1">
        <f t="shared" si="0"/>
        <v>19800</v>
      </c>
      <c r="G20" s="1">
        <f t="shared" si="1"/>
        <v>18000</v>
      </c>
      <c r="H20" s="1">
        <f t="shared" si="13"/>
        <v>33075</v>
      </c>
      <c r="I20" s="1">
        <f t="shared" si="2"/>
        <v>19800</v>
      </c>
      <c r="J20" s="1">
        <f t="shared" si="3"/>
        <v>18000</v>
      </c>
      <c r="K20" s="1">
        <f t="shared" si="14"/>
        <v>34200</v>
      </c>
      <c r="L20" s="1">
        <f t="shared" si="4"/>
        <v>19800</v>
      </c>
      <c r="M20" s="1">
        <f t="shared" si="5"/>
        <v>18000</v>
      </c>
      <c r="N20" s="1">
        <f t="shared" si="15"/>
        <v>34560</v>
      </c>
      <c r="O20" s="1">
        <f t="shared" si="6"/>
        <v>19800</v>
      </c>
      <c r="P20" s="1">
        <f t="shared" si="7"/>
        <v>18000</v>
      </c>
      <c r="Q20" s="1">
        <f t="shared" si="16"/>
        <v>31500</v>
      </c>
      <c r="R20" s="1">
        <f t="shared" si="8"/>
        <v>19800</v>
      </c>
      <c r="S20" s="1">
        <f t="shared" si="9"/>
        <v>18000</v>
      </c>
      <c r="T20" s="1">
        <f t="shared" si="17"/>
        <v>36000</v>
      </c>
      <c r="U20" s="1">
        <f t="shared" si="10"/>
        <v>19800</v>
      </c>
      <c r="V20" s="1">
        <f t="shared" si="11"/>
        <v>18000</v>
      </c>
    </row>
    <row r="21" spans="1:22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5">
        <f t="shared" si="12"/>
        <v>33075</v>
      </c>
      <c r="F21" s="5">
        <f t="shared" si="0"/>
        <v>19800</v>
      </c>
      <c r="G21" s="5">
        <f t="shared" si="1"/>
        <v>18000</v>
      </c>
      <c r="H21" s="2">
        <f t="shared" si="13"/>
        <v>33075</v>
      </c>
      <c r="I21" s="2">
        <f t="shared" si="2"/>
        <v>19800</v>
      </c>
      <c r="J21" s="2">
        <f t="shared" si="3"/>
        <v>18000</v>
      </c>
      <c r="K21" s="5">
        <f t="shared" si="14"/>
        <v>34200</v>
      </c>
      <c r="L21" s="5">
        <f t="shared" si="4"/>
        <v>19800</v>
      </c>
      <c r="M21" s="5">
        <f t="shared" si="5"/>
        <v>18000</v>
      </c>
      <c r="N21" s="2">
        <f t="shared" si="15"/>
        <v>34560</v>
      </c>
      <c r="O21" s="2">
        <f t="shared" si="6"/>
        <v>19800</v>
      </c>
      <c r="P21" s="2">
        <f t="shared" si="7"/>
        <v>18000</v>
      </c>
      <c r="Q21" s="5">
        <f t="shared" si="16"/>
        <v>31500</v>
      </c>
      <c r="R21" s="5">
        <f t="shared" si="8"/>
        <v>19800</v>
      </c>
      <c r="S21" s="5">
        <f t="shared" si="9"/>
        <v>18000</v>
      </c>
      <c r="T21" s="2">
        <f t="shared" si="17"/>
        <v>36000</v>
      </c>
      <c r="U21" s="2">
        <f t="shared" si="10"/>
        <v>19800</v>
      </c>
      <c r="V21" s="2">
        <f t="shared" si="11"/>
        <v>18000</v>
      </c>
    </row>
    <row r="22" spans="1:22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12"/>
        <v>33075</v>
      </c>
      <c r="F22" s="1">
        <f t="shared" si="0"/>
        <v>19800</v>
      </c>
      <c r="G22" s="1">
        <f t="shared" si="1"/>
        <v>18000</v>
      </c>
      <c r="H22" s="1">
        <f t="shared" si="13"/>
        <v>33075</v>
      </c>
      <c r="I22" s="1">
        <f t="shared" si="2"/>
        <v>19800</v>
      </c>
      <c r="J22" s="1">
        <f t="shared" si="3"/>
        <v>18000</v>
      </c>
      <c r="K22" s="1">
        <f t="shared" si="14"/>
        <v>34200</v>
      </c>
      <c r="L22" s="1">
        <f t="shared" si="4"/>
        <v>19800</v>
      </c>
      <c r="M22" s="1">
        <f t="shared" si="5"/>
        <v>18000</v>
      </c>
      <c r="N22" s="1">
        <f t="shared" si="15"/>
        <v>34560</v>
      </c>
      <c r="O22" s="1">
        <f t="shared" si="6"/>
        <v>19800</v>
      </c>
      <c r="P22" s="1">
        <f t="shared" si="7"/>
        <v>18000</v>
      </c>
      <c r="Q22" s="1">
        <f t="shared" si="16"/>
        <v>31500</v>
      </c>
      <c r="R22" s="1">
        <f t="shared" si="8"/>
        <v>19800</v>
      </c>
      <c r="S22" s="1">
        <f t="shared" si="9"/>
        <v>18000</v>
      </c>
      <c r="T22" s="1">
        <f t="shared" si="17"/>
        <v>36000</v>
      </c>
      <c r="U22" s="1">
        <f t="shared" si="10"/>
        <v>19800</v>
      </c>
      <c r="V22" s="1">
        <f t="shared" si="11"/>
        <v>18000</v>
      </c>
    </row>
    <row r="23" spans="1:22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5">
        <f t="shared" si="12"/>
        <v>33075</v>
      </c>
      <c r="F23" s="5">
        <f t="shared" si="0"/>
        <v>19800</v>
      </c>
      <c r="G23" s="5">
        <f t="shared" si="1"/>
        <v>18000</v>
      </c>
      <c r="H23" s="2">
        <f t="shared" si="13"/>
        <v>33075</v>
      </c>
      <c r="I23" s="2">
        <f t="shared" si="2"/>
        <v>19800</v>
      </c>
      <c r="J23" s="2">
        <f t="shared" si="3"/>
        <v>18000</v>
      </c>
      <c r="K23" s="5">
        <f t="shared" si="14"/>
        <v>34200</v>
      </c>
      <c r="L23" s="5">
        <f t="shared" si="4"/>
        <v>19800</v>
      </c>
      <c r="M23" s="5">
        <f t="shared" si="5"/>
        <v>18000</v>
      </c>
      <c r="N23" s="2">
        <f t="shared" si="15"/>
        <v>34560</v>
      </c>
      <c r="O23" s="2">
        <f t="shared" si="6"/>
        <v>19800</v>
      </c>
      <c r="P23" s="2">
        <f t="shared" si="7"/>
        <v>18000</v>
      </c>
      <c r="Q23" s="5">
        <f t="shared" si="16"/>
        <v>31500</v>
      </c>
      <c r="R23" s="5">
        <f t="shared" si="8"/>
        <v>19800</v>
      </c>
      <c r="S23" s="5">
        <f t="shared" si="9"/>
        <v>18000</v>
      </c>
      <c r="T23" s="2">
        <f t="shared" si="17"/>
        <v>36000</v>
      </c>
      <c r="U23" s="2">
        <f t="shared" si="10"/>
        <v>19800</v>
      </c>
      <c r="V23" s="2">
        <f t="shared" si="11"/>
        <v>18000</v>
      </c>
    </row>
    <row r="24" spans="1:22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12"/>
        <v>33075</v>
      </c>
      <c r="F24" s="1">
        <f t="shared" si="0"/>
        <v>19800</v>
      </c>
      <c r="G24" s="1">
        <f t="shared" si="1"/>
        <v>18000</v>
      </c>
      <c r="H24" s="1">
        <f t="shared" si="13"/>
        <v>33075</v>
      </c>
      <c r="I24" s="1">
        <f t="shared" si="2"/>
        <v>19800</v>
      </c>
      <c r="J24" s="1">
        <f t="shared" si="3"/>
        <v>18000</v>
      </c>
      <c r="K24" s="1">
        <f t="shared" si="14"/>
        <v>34200</v>
      </c>
      <c r="L24" s="1">
        <f t="shared" si="4"/>
        <v>19800</v>
      </c>
      <c r="M24" s="1">
        <f t="shared" si="5"/>
        <v>18000</v>
      </c>
      <c r="N24" s="1">
        <f t="shared" si="15"/>
        <v>34560</v>
      </c>
      <c r="O24" s="1">
        <f t="shared" si="6"/>
        <v>19800</v>
      </c>
      <c r="P24" s="1">
        <f t="shared" si="7"/>
        <v>18000</v>
      </c>
      <c r="Q24" s="1">
        <f t="shared" si="16"/>
        <v>31500</v>
      </c>
      <c r="R24" s="1">
        <f t="shared" si="8"/>
        <v>19800</v>
      </c>
      <c r="S24" s="1">
        <f t="shared" si="9"/>
        <v>18000</v>
      </c>
      <c r="T24" s="1">
        <f t="shared" si="17"/>
        <v>36000</v>
      </c>
      <c r="U24" s="1">
        <f t="shared" si="10"/>
        <v>19800</v>
      </c>
      <c r="V24" s="1">
        <f t="shared" si="11"/>
        <v>18000</v>
      </c>
    </row>
    <row r="25" spans="1:22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5">
        <f t="shared" si="12"/>
        <v>33075</v>
      </c>
      <c r="F25" s="5">
        <f t="shared" si="0"/>
        <v>19800</v>
      </c>
      <c r="G25" s="5">
        <f t="shared" si="1"/>
        <v>18000</v>
      </c>
      <c r="H25" s="2">
        <f t="shared" si="13"/>
        <v>33075</v>
      </c>
      <c r="I25" s="2">
        <f t="shared" si="2"/>
        <v>19800</v>
      </c>
      <c r="J25" s="2">
        <f t="shared" si="3"/>
        <v>18000</v>
      </c>
      <c r="K25" s="5">
        <f t="shared" si="14"/>
        <v>34200</v>
      </c>
      <c r="L25" s="5">
        <f t="shared" si="4"/>
        <v>19800</v>
      </c>
      <c r="M25" s="5">
        <f t="shared" si="5"/>
        <v>18000</v>
      </c>
      <c r="N25" s="2">
        <f t="shared" si="15"/>
        <v>34560</v>
      </c>
      <c r="O25" s="2">
        <f t="shared" si="6"/>
        <v>19800</v>
      </c>
      <c r="P25" s="2">
        <f t="shared" si="7"/>
        <v>18000</v>
      </c>
      <c r="Q25" s="5">
        <f t="shared" si="16"/>
        <v>31500</v>
      </c>
      <c r="R25" s="5">
        <f t="shared" si="8"/>
        <v>19800</v>
      </c>
      <c r="S25" s="5">
        <f t="shared" si="9"/>
        <v>18000</v>
      </c>
      <c r="T25" s="2">
        <f t="shared" si="17"/>
        <v>36000</v>
      </c>
      <c r="U25" s="2">
        <f t="shared" si="10"/>
        <v>19800</v>
      </c>
      <c r="V25" s="2">
        <f t="shared" si="11"/>
        <v>18000</v>
      </c>
    </row>
    <row r="26" spans="1:22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 t="shared" si="12"/>
        <v>33075</v>
      </c>
      <c r="F26" s="1">
        <f t="shared" si="0"/>
        <v>19800</v>
      </c>
      <c r="G26" s="1">
        <f t="shared" si="1"/>
        <v>18000</v>
      </c>
      <c r="H26" s="1">
        <f t="shared" si="13"/>
        <v>33075</v>
      </c>
      <c r="I26" s="1">
        <f t="shared" si="2"/>
        <v>19800</v>
      </c>
      <c r="J26" s="1">
        <f t="shared" si="3"/>
        <v>18000</v>
      </c>
      <c r="K26" s="1">
        <f t="shared" si="14"/>
        <v>34200</v>
      </c>
      <c r="L26" s="1">
        <f t="shared" si="4"/>
        <v>19800</v>
      </c>
      <c r="M26" s="1">
        <f t="shared" si="5"/>
        <v>18000</v>
      </c>
      <c r="N26" s="1">
        <f t="shared" si="15"/>
        <v>34560</v>
      </c>
      <c r="O26" s="1">
        <f t="shared" si="6"/>
        <v>19800</v>
      </c>
      <c r="P26" s="1">
        <f t="shared" si="7"/>
        <v>18000</v>
      </c>
      <c r="Q26" s="1">
        <f t="shared" si="16"/>
        <v>31500</v>
      </c>
      <c r="R26" s="1">
        <f t="shared" si="8"/>
        <v>19800</v>
      </c>
      <c r="S26" s="1">
        <f t="shared" si="9"/>
        <v>18000</v>
      </c>
      <c r="T26" s="1">
        <f t="shared" si="17"/>
        <v>36000</v>
      </c>
      <c r="U26" s="1">
        <f t="shared" si="10"/>
        <v>19800</v>
      </c>
      <c r="V26" s="1">
        <f t="shared" si="11"/>
        <v>18000</v>
      </c>
    </row>
    <row r="27" spans="1:22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5">
        <f t="shared" si="12"/>
        <v>33075</v>
      </c>
      <c r="F27" s="5">
        <f t="shared" si="0"/>
        <v>19800</v>
      </c>
      <c r="G27" s="5">
        <f t="shared" si="1"/>
        <v>18000</v>
      </c>
      <c r="H27" s="2">
        <f t="shared" si="13"/>
        <v>33075</v>
      </c>
      <c r="I27" s="2">
        <f t="shared" si="2"/>
        <v>19800</v>
      </c>
      <c r="J27" s="2">
        <f t="shared" si="3"/>
        <v>18000</v>
      </c>
      <c r="K27" s="5">
        <f t="shared" si="14"/>
        <v>34200</v>
      </c>
      <c r="L27" s="5">
        <f t="shared" si="4"/>
        <v>19800</v>
      </c>
      <c r="M27" s="5">
        <f t="shared" si="5"/>
        <v>18000</v>
      </c>
      <c r="N27" s="2">
        <f t="shared" si="15"/>
        <v>34560</v>
      </c>
      <c r="O27" s="2">
        <f t="shared" si="6"/>
        <v>19800</v>
      </c>
      <c r="P27" s="2">
        <f t="shared" si="7"/>
        <v>18000</v>
      </c>
      <c r="Q27" s="5">
        <f t="shared" si="16"/>
        <v>31500</v>
      </c>
      <c r="R27" s="5">
        <f t="shared" si="8"/>
        <v>19800</v>
      </c>
      <c r="S27" s="5">
        <f t="shared" si="9"/>
        <v>18000</v>
      </c>
      <c r="T27" s="2">
        <f t="shared" si="17"/>
        <v>36000</v>
      </c>
      <c r="U27" s="2">
        <f t="shared" si="10"/>
        <v>19800</v>
      </c>
      <c r="V27" s="2">
        <f t="shared" si="11"/>
        <v>18000</v>
      </c>
    </row>
    <row r="28" spans="1:22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 t="shared" si="12"/>
        <v>33075</v>
      </c>
      <c r="F28" s="1">
        <f t="shared" si="0"/>
        <v>19800</v>
      </c>
      <c r="G28" s="1">
        <f t="shared" si="1"/>
        <v>18000</v>
      </c>
      <c r="H28" s="1">
        <f t="shared" si="13"/>
        <v>33075</v>
      </c>
      <c r="I28" s="1">
        <f t="shared" si="2"/>
        <v>19800</v>
      </c>
      <c r="J28" s="1">
        <f t="shared" si="3"/>
        <v>18000</v>
      </c>
      <c r="K28" s="1">
        <f t="shared" si="14"/>
        <v>34200</v>
      </c>
      <c r="L28" s="1">
        <f t="shared" si="4"/>
        <v>19800</v>
      </c>
      <c r="M28" s="1">
        <f t="shared" si="5"/>
        <v>18000</v>
      </c>
      <c r="N28" s="1">
        <f t="shared" si="15"/>
        <v>34560</v>
      </c>
      <c r="O28" s="1">
        <f t="shared" si="6"/>
        <v>19800</v>
      </c>
      <c r="P28" s="1">
        <f t="shared" si="7"/>
        <v>18000</v>
      </c>
      <c r="Q28" s="1">
        <f t="shared" si="16"/>
        <v>31500</v>
      </c>
      <c r="R28" s="1">
        <f t="shared" si="8"/>
        <v>19800</v>
      </c>
      <c r="S28" s="1">
        <f t="shared" si="9"/>
        <v>18000</v>
      </c>
      <c r="T28" s="1">
        <f t="shared" si="17"/>
        <v>36000</v>
      </c>
      <c r="U28" s="1">
        <f t="shared" si="10"/>
        <v>19800</v>
      </c>
      <c r="V28" s="1">
        <f t="shared" si="11"/>
        <v>18000</v>
      </c>
    </row>
    <row r="29" spans="1:22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5">
        <f t="shared" si="12"/>
        <v>33075</v>
      </c>
      <c r="F29" s="5">
        <f t="shared" si="0"/>
        <v>19800</v>
      </c>
      <c r="G29" s="5">
        <f t="shared" si="1"/>
        <v>18000</v>
      </c>
      <c r="H29" s="2">
        <f t="shared" si="13"/>
        <v>33075</v>
      </c>
      <c r="I29" s="2">
        <f t="shared" si="2"/>
        <v>19800</v>
      </c>
      <c r="J29" s="2">
        <f t="shared" si="3"/>
        <v>18000</v>
      </c>
      <c r="K29" s="5">
        <f t="shared" si="14"/>
        <v>34200</v>
      </c>
      <c r="L29" s="5">
        <f t="shared" si="4"/>
        <v>19800</v>
      </c>
      <c r="M29" s="5">
        <f t="shared" si="5"/>
        <v>18000</v>
      </c>
      <c r="N29" s="2">
        <f t="shared" si="15"/>
        <v>34560</v>
      </c>
      <c r="O29" s="2">
        <f t="shared" si="6"/>
        <v>19800</v>
      </c>
      <c r="P29" s="2">
        <f t="shared" si="7"/>
        <v>18000</v>
      </c>
      <c r="Q29" s="5">
        <f t="shared" si="16"/>
        <v>31500</v>
      </c>
      <c r="R29" s="5">
        <f t="shared" si="8"/>
        <v>19800</v>
      </c>
      <c r="S29" s="5">
        <f t="shared" si="9"/>
        <v>18000</v>
      </c>
      <c r="T29" s="2">
        <f t="shared" si="17"/>
        <v>36000</v>
      </c>
      <c r="U29" s="2">
        <f t="shared" si="10"/>
        <v>19800</v>
      </c>
      <c r="V29" s="2">
        <f t="shared" si="11"/>
        <v>18000</v>
      </c>
    </row>
    <row r="30" spans="1:22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t="shared" si="12"/>
        <v>33075</v>
      </c>
      <c r="F30" s="1">
        <f t="shared" si="0"/>
        <v>19800</v>
      </c>
      <c r="G30" s="1">
        <f t="shared" si="1"/>
        <v>18000</v>
      </c>
      <c r="H30" s="1">
        <f t="shared" si="13"/>
        <v>33075</v>
      </c>
      <c r="I30" s="1">
        <f t="shared" si="2"/>
        <v>19800</v>
      </c>
      <c r="J30" s="1">
        <f t="shared" si="3"/>
        <v>18000</v>
      </c>
      <c r="K30" s="1">
        <f t="shared" si="14"/>
        <v>34200</v>
      </c>
      <c r="L30" s="1">
        <f t="shared" si="4"/>
        <v>19800</v>
      </c>
      <c r="M30" s="1">
        <f t="shared" si="5"/>
        <v>18000</v>
      </c>
      <c r="N30" s="1">
        <f t="shared" si="15"/>
        <v>34560</v>
      </c>
      <c r="O30" s="1">
        <f t="shared" si="6"/>
        <v>19800</v>
      </c>
      <c r="P30" s="1">
        <f t="shared" si="7"/>
        <v>18000</v>
      </c>
      <c r="Q30" s="1">
        <f t="shared" si="16"/>
        <v>31500</v>
      </c>
      <c r="R30" s="1">
        <f t="shared" si="8"/>
        <v>19800</v>
      </c>
      <c r="S30" s="1">
        <f t="shared" si="9"/>
        <v>18000</v>
      </c>
      <c r="T30" s="1">
        <f t="shared" si="17"/>
        <v>36000</v>
      </c>
      <c r="U30" s="1">
        <f t="shared" si="10"/>
        <v>19800</v>
      </c>
      <c r="V30" s="1">
        <f t="shared" si="11"/>
        <v>18000</v>
      </c>
    </row>
    <row r="31" spans="1:22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5">
        <f t="shared" si="12"/>
        <v>33075</v>
      </c>
      <c r="F31" s="5">
        <f t="shared" si="0"/>
        <v>19800</v>
      </c>
      <c r="G31" s="5">
        <f t="shared" si="1"/>
        <v>18000</v>
      </c>
      <c r="H31" s="2">
        <f t="shared" si="13"/>
        <v>33075</v>
      </c>
      <c r="I31" s="2">
        <f t="shared" si="2"/>
        <v>19800</v>
      </c>
      <c r="J31" s="2">
        <f t="shared" si="3"/>
        <v>18000</v>
      </c>
      <c r="K31" s="5">
        <f t="shared" si="14"/>
        <v>34200</v>
      </c>
      <c r="L31" s="5">
        <f t="shared" si="4"/>
        <v>19800</v>
      </c>
      <c r="M31" s="5">
        <f t="shared" si="5"/>
        <v>18000</v>
      </c>
      <c r="N31" s="2">
        <f t="shared" si="15"/>
        <v>34560</v>
      </c>
      <c r="O31" s="2">
        <f t="shared" si="6"/>
        <v>19800</v>
      </c>
      <c r="P31" s="2">
        <f t="shared" si="7"/>
        <v>18000</v>
      </c>
      <c r="Q31" s="5">
        <f t="shared" si="16"/>
        <v>31500</v>
      </c>
      <c r="R31" s="5">
        <f t="shared" si="8"/>
        <v>19800</v>
      </c>
      <c r="S31" s="5">
        <f t="shared" si="9"/>
        <v>18000</v>
      </c>
      <c r="T31" s="2">
        <f t="shared" si="17"/>
        <v>36000</v>
      </c>
      <c r="U31" s="2">
        <f t="shared" si="10"/>
        <v>19800</v>
      </c>
      <c r="V31" s="2">
        <f t="shared" si="11"/>
        <v>18000</v>
      </c>
    </row>
    <row r="32" spans="1:22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12"/>
        <v>33075</v>
      </c>
      <c r="F32" s="1">
        <f t="shared" si="0"/>
        <v>19800</v>
      </c>
      <c r="G32" s="1">
        <f t="shared" si="1"/>
        <v>18000</v>
      </c>
      <c r="H32" s="1">
        <f t="shared" si="13"/>
        <v>33075</v>
      </c>
      <c r="I32" s="1">
        <f t="shared" si="2"/>
        <v>19800</v>
      </c>
      <c r="J32" s="1">
        <f t="shared" si="3"/>
        <v>18000</v>
      </c>
      <c r="K32" s="1">
        <f t="shared" si="14"/>
        <v>34200</v>
      </c>
      <c r="L32" s="1">
        <f t="shared" si="4"/>
        <v>19800</v>
      </c>
      <c r="M32" s="1">
        <f t="shared" si="5"/>
        <v>18000</v>
      </c>
      <c r="N32" s="1">
        <f t="shared" si="15"/>
        <v>34560</v>
      </c>
      <c r="O32" s="1">
        <f t="shared" si="6"/>
        <v>19800</v>
      </c>
      <c r="P32" s="1">
        <f t="shared" si="7"/>
        <v>18000</v>
      </c>
      <c r="Q32" s="1">
        <f t="shared" si="16"/>
        <v>31500</v>
      </c>
      <c r="R32" s="1">
        <f t="shared" si="8"/>
        <v>19800</v>
      </c>
      <c r="S32" s="1">
        <f t="shared" si="9"/>
        <v>18000</v>
      </c>
      <c r="T32" s="1">
        <f t="shared" si="17"/>
        <v>36000</v>
      </c>
      <c r="U32" s="1">
        <f t="shared" si="10"/>
        <v>19800</v>
      </c>
      <c r="V32" s="1">
        <f t="shared" si="11"/>
        <v>18000</v>
      </c>
    </row>
    <row r="33" spans="1:22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5">
        <f t="shared" si="12"/>
        <v>33075</v>
      </c>
      <c r="F33" s="5">
        <f t="shared" si="0"/>
        <v>19800</v>
      </c>
      <c r="G33" s="5">
        <f t="shared" si="1"/>
        <v>18000</v>
      </c>
      <c r="H33" s="2">
        <f t="shared" si="13"/>
        <v>33075</v>
      </c>
      <c r="I33" s="2">
        <f t="shared" si="2"/>
        <v>19800</v>
      </c>
      <c r="J33" s="2">
        <f t="shared" si="3"/>
        <v>18000</v>
      </c>
      <c r="K33" s="5">
        <f t="shared" si="14"/>
        <v>34200</v>
      </c>
      <c r="L33" s="5">
        <f t="shared" si="4"/>
        <v>19800</v>
      </c>
      <c r="M33" s="5">
        <f t="shared" si="5"/>
        <v>18000</v>
      </c>
      <c r="N33" s="2">
        <f t="shared" si="15"/>
        <v>34560</v>
      </c>
      <c r="O33" s="2">
        <f t="shared" si="6"/>
        <v>19800</v>
      </c>
      <c r="P33" s="2">
        <f t="shared" si="7"/>
        <v>18000</v>
      </c>
      <c r="Q33" s="5">
        <f t="shared" si="16"/>
        <v>31500</v>
      </c>
      <c r="R33" s="5">
        <f t="shared" si="8"/>
        <v>19800</v>
      </c>
      <c r="S33" s="5">
        <f t="shared" si="9"/>
        <v>18000</v>
      </c>
      <c r="T33" s="2">
        <f t="shared" si="17"/>
        <v>36000</v>
      </c>
      <c r="U33" s="2">
        <f t="shared" si="10"/>
        <v>19800</v>
      </c>
      <c r="V33" s="2">
        <f t="shared" si="11"/>
        <v>18000</v>
      </c>
    </row>
    <row r="34" spans="1:22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12"/>
        <v>33075</v>
      </c>
      <c r="F34" s="1">
        <f t="shared" si="0"/>
        <v>19800</v>
      </c>
      <c r="G34" s="1">
        <f t="shared" si="1"/>
        <v>18000</v>
      </c>
      <c r="H34" s="1">
        <f t="shared" si="13"/>
        <v>33075</v>
      </c>
      <c r="I34" s="1">
        <f t="shared" si="2"/>
        <v>19800</v>
      </c>
      <c r="J34" s="1">
        <f t="shared" si="3"/>
        <v>18000</v>
      </c>
      <c r="K34" s="1">
        <f t="shared" si="14"/>
        <v>34200</v>
      </c>
      <c r="L34" s="1">
        <f t="shared" si="4"/>
        <v>19800</v>
      </c>
      <c r="M34" s="1">
        <f t="shared" si="5"/>
        <v>18000</v>
      </c>
      <c r="N34" s="1">
        <f t="shared" si="15"/>
        <v>34560</v>
      </c>
      <c r="O34" s="1">
        <f t="shared" si="6"/>
        <v>19800</v>
      </c>
      <c r="P34" s="1">
        <f t="shared" si="7"/>
        <v>18000</v>
      </c>
      <c r="Q34" s="1">
        <f t="shared" si="16"/>
        <v>31500</v>
      </c>
      <c r="R34" s="1">
        <f t="shared" si="8"/>
        <v>19800</v>
      </c>
      <c r="S34" s="1">
        <f t="shared" si="9"/>
        <v>18000</v>
      </c>
      <c r="T34" s="1">
        <f t="shared" si="17"/>
        <v>36000</v>
      </c>
      <c r="U34" s="1">
        <f t="shared" si="10"/>
        <v>19800</v>
      </c>
      <c r="V34" s="1">
        <f t="shared" si="11"/>
        <v>18000</v>
      </c>
    </row>
    <row r="35" spans="1:22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5">
        <f t="shared" si="12"/>
        <v>33075</v>
      </c>
      <c r="F35" s="5">
        <f t="shared" si="0"/>
        <v>19800</v>
      </c>
      <c r="G35" s="5">
        <f t="shared" si="1"/>
        <v>18000</v>
      </c>
      <c r="H35" s="2">
        <f t="shared" si="13"/>
        <v>33075</v>
      </c>
      <c r="I35" s="2">
        <f t="shared" si="2"/>
        <v>19800</v>
      </c>
      <c r="J35" s="2">
        <f t="shared" si="3"/>
        <v>18000</v>
      </c>
      <c r="K35" s="5">
        <f t="shared" si="14"/>
        <v>34200</v>
      </c>
      <c r="L35" s="5">
        <f t="shared" si="4"/>
        <v>19800</v>
      </c>
      <c r="M35" s="5">
        <f t="shared" si="5"/>
        <v>18000</v>
      </c>
      <c r="N35" s="2">
        <f t="shared" si="15"/>
        <v>34560</v>
      </c>
      <c r="O35" s="2">
        <f t="shared" si="6"/>
        <v>19800</v>
      </c>
      <c r="P35" s="2">
        <f t="shared" si="7"/>
        <v>18000</v>
      </c>
      <c r="Q35" s="5">
        <f t="shared" si="16"/>
        <v>31500</v>
      </c>
      <c r="R35" s="5">
        <f t="shared" si="8"/>
        <v>19800</v>
      </c>
      <c r="S35" s="5">
        <f t="shared" si="9"/>
        <v>18000</v>
      </c>
      <c r="T35" s="2">
        <f t="shared" si="17"/>
        <v>36000</v>
      </c>
      <c r="U35" s="2">
        <f t="shared" si="10"/>
        <v>19800</v>
      </c>
      <c r="V35" s="2">
        <f t="shared" si="11"/>
        <v>18000</v>
      </c>
    </row>
    <row r="36" spans="1:22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12"/>
        <v>33075</v>
      </c>
      <c r="F36" s="1">
        <f t="shared" si="0"/>
        <v>19800</v>
      </c>
      <c r="G36" s="1">
        <f t="shared" si="1"/>
        <v>18000</v>
      </c>
      <c r="H36" s="1">
        <f t="shared" si="13"/>
        <v>33075</v>
      </c>
      <c r="I36" s="1">
        <f t="shared" si="2"/>
        <v>19800</v>
      </c>
      <c r="J36" s="1">
        <f t="shared" si="3"/>
        <v>18000</v>
      </c>
      <c r="K36" s="1">
        <f t="shared" si="14"/>
        <v>34200</v>
      </c>
      <c r="L36" s="1">
        <f t="shared" si="4"/>
        <v>19800</v>
      </c>
      <c r="M36" s="1">
        <f t="shared" si="5"/>
        <v>18000</v>
      </c>
      <c r="N36" s="1">
        <f t="shared" si="15"/>
        <v>34560</v>
      </c>
      <c r="O36" s="1">
        <f t="shared" si="6"/>
        <v>19800</v>
      </c>
      <c r="P36" s="1">
        <f t="shared" si="7"/>
        <v>18000</v>
      </c>
      <c r="Q36" s="1">
        <f t="shared" si="16"/>
        <v>31500</v>
      </c>
      <c r="R36" s="1">
        <f t="shared" si="8"/>
        <v>19800</v>
      </c>
      <c r="S36" s="1">
        <f t="shared" si="9"/>
        <v>18000</v>
      </c>
      <c r="T36" s="1">
        <f t="shared" si="17"/>
        <v>36000</v>
      </c>
      <c r="U36" s="1">
        <f t="shared" si="10"/>
        <v>19800</v>
      </c>
      <c r="V36" s="1">
        <f t="shared" si="11"/>
        <v>18000</v>
      </c>
    </row>
    <row r="37" spans="1:22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5">
        <f t="shared" si="12"/>
        <v>33075</v>
      </c>
      <c r="F37" s="5">
        <f t="shared" si="0"/>
        <v>19800</v>
      </c>
      <c r="G37" s="5">
        <f t="shared" si="1"/>
        <v>18000</v>
      </c>
      <c r="H37" s="2">
        <f t="shared" si="13"/>
        <v>33075</v>
      </c>
      <c r="I37" s="2">
        <f t="shared" si="2"/>
        <v>19800</v>
      </c>
      <c r="J37" s="2">
        <f t="shared" si="3"/>
        <v>18000</v>
      </c>
      <c r="K37" s="5">
        <f t="shared" si="14"/>
        <v>34200</v>
      </c>
      <c r="L37" s="5">
        <f t="shared" si="4"/>
        <v>19800</v>
      </c>
      <c r="M37" s="5">
        <f t="shared" si="5"/>
        <v>18000</v>
      </c>
      <c r="N37" s="2">
        <f t="shared" si="15"/>
        <v>34560</v>
      </c>
      <c r="O37" s="2">
        <f t="shared" si="6"/>
        <v>19800</v>
      </c>
      <c r="P37" s="2">
        <f t="shared" si="7"/>
        <v>18000</v>
      </c>
      <c r="Q37" s="5">
        <f t="shared" si="16"/>
        <v>31500</v>
      </c>
      <c r="R37" s="5">
        <f t="shared" si="8"/>
        <v>19800</v>
      </c>
      <c r="S37" s="5">
        <f t="shared" si="9"/>
        <v>18000</v>
      </c>
      <c r="T37" s="2">
        <f t="shared" si="17"/>
        <v>36000</v>
      </c>
      <c r="U37" s="2">
        <f t="shared" si="10"/>
        <v>19800</v>
      </c>
      <c r="V37" s="2">
        <f t="shared" si="11"/>
        <v>18000</v>
      </c>
    </row>
    <row r="38" spans="1:22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>0+13500+19150</f>
        <v>32650</v>
      </c>
      <c r="F38" s="1">
        <f t="shared" si="0"/>
        <v>19800</v>
      </c>
      <c r="G38" s="1">
        <f t="shared" si="1"/>
        <v>18000</v>
      </c>
      <c r="H38" s="1">
        <f>0+13500+19150</f>
        <v>32650</v>
      </c>
      <c r="I38" s="1">
        <f t="shared" si="2"/>
        <v>19800</v>
      </c>
      <c r="J38" s="1">
        <f t="shared" si="3"/>
        <v>18000</v>
      </c>
      <c r="K38" s="1">
        <f>0+13500+20350</f>
        <v>33850</v>
      </c>
      <c r="L38" s="1">
        <f t="shared" si="4"/>
        <v>19800</v>
      </c>
      <c r="M38" s="1">
        <f t="shared" si="5"/>
        <v>18000</v>
      </c>
      <c r="N38" s="1">
        <f>0+13500+20890</f>
        <v>34390</v>
      </c>
      <c r="O38" s="1">
        <f t="shared" si="6"/>
        <v>19800</v>
      </c>
      <c r="P38" s="1">
        <f t="shared" si="7"/>
        <v>18000</v>
      </c>
      <c r="Q38" s="1">
        <f>0+13500+17750</f>
        <v>31250</v>
      </c>
      <c r="R38" s="1">
        <f t="shared" si="8"/>
        <v>19800</v>
      </c>
      <c r="S38" s="1">
        <f t="shared" si="9"/>
        <v>18000</v>
      </c>
      <c r="T38" s="1">
        <f>0+13500+22000</f>
        <v>35500</v>
      </c>
      <c r="U38" s="1">
        <f t="shared" si="10"/>
        <v>19800</v>
      </c>
      <c r="V38" s="1">
        <f t="shared" si="11"/>
        <v>18000</v>
      </c>
    </row>
    <row r="39" spans="1:22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5">
        <f>0+13500+18300</f>
        <v>31800</v>
      </c>
      <c r="F39" s="5">
        <f t="shared" si="0"/>
        <v>19800</v>
      </c>
      <c r="G39" s="5">
        <f t="shared" si="1"/>
        <v>18000</v>
      </c>
      <c r="H39" s="2">
        <f>0+13500+18300</f>
        <v>31800</v>
      </c>
      <c r="I39" s="2">
        <f t="shared" si="2"/>
        <v>19800</v>
      </c>
      <c r="J39" s="2">
        <f t="shared" si="3"/>
        <v>18000</v>
      </c>
      <c r="K39" s="5">
        <f>0+13500+19650</f>
        <v>33150</v>
      </c>
      <c r="L39" s="5">
        <f t="shared" si="4"/>
        <v>19800</v>
      </c>
      <c r="M39" s="5">
        <f t="shared" si="5"/>
        <v>18000</v>
      </c>
      <c r="N39" s="2">
        <f>0+13500+20550</f>
        <v>34050</v>
      </c>
      <c r="O39" s="2">
        <f t="shared" si="6"/>
        <v>19800</v>
      </c>
      <c r="P39" s="2">
        <f t="shared" si="7"/>
        <v>18000</v>
      </c>
      <c r="Q39" s="5">
        <f>0+13500+17250</f>
        <v>30750</v>
      </c>
      <c r="R39" s="5">
        <f t="shared" si="8"/>
        <v>19800</v>
      </c>
      <c r="S39" s="5">
        <f t="shared" si="9"/>
        <v>18000</v>
      </c>
      <c r="T39" s="2">
        <f>0+13500+21000</f>
        <v>34500</v>
      </c>
      <c r="U39" s="2">
        <f t="shared" si="10"/>
        <v>19800</v>
      </c>
      <c r="V39" s="2">
        <f t="shared" si="11"/>
        <v>18000</v>
      </c>
    </row>
    <row r="40" spans="1:22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>0+13500+17450</f>
        <v>30950</v>
      </c>
      <c r="F40" s="1">
        <f t="shared" si="0"/>
        <v>19800</v>
      </c>
      <c r="G40" s="1">
        <f t="shared" si="1"/>
        <v>18000</v>
      </c>
      <c r="H40" s="1">
        <f>0+13500+17450</f>
        <v>30950</v>
      </c>
      <c r="I40" s="1">
        <f t="shared" si="2"/>
        <v>19800</v>
      </c>
      <c r="J40" s="1">
        <f t="shared" si="3"/>
        <v>18000</v>
      </c>
      <c r="K40" s="1">
        <f>0+13500+18950</f>
        <v>32450</v>
      </c>
      <c r="L40" s="1">
        <f t="shared" si="4"/>
        <v>19800</v>
      </c>
      <c r="M40" s="1">
        <f t="shared" si="5"/>
        <v>18000</v>
      </c>
      <c r="N40" s="1">
        <f>0+13500+20210</f>
        <v>33710</v>
      </c>
      <c r="O40" s="1">
        <f t="shared" si="6"/>
        <v>19800</v>
      </c>
      <c r="P40" s="1">
        <f t="shared" si="7"/>
        <v>18000</v>
      </c>
      <c r="Q40" s="1">
        <f>0+13500+16750</f>
        <v>30250</v>
      </c>
      <c r="R40" s="1">
        <f t="shared" si="8"/>
        <v>19800</v>
      </c>
      <c r="S40" s="1">
        <f t="shared" si="9"/>
        <v>18000</v>
      </c>
      <c r="T40" s="1">
        <f>0+13500+20000</f>
        <v>33500</v>
      </c>
      <c r="U40" s="1">
        <f t="shared" si="10"/>
        <v>19800</v>
      </c>
      <c r="V40" s="1">
        <f t="shared" si="11"/>
        <v>18000</v>
      </c>
    </row>
    <row r="41" spans="1:22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5">
        <f>0+13500+16175</f>
        <v>29675</v>
      </c>
      <c r="F41" s="5">
        <f t="shared" si="0"/>
        <v>19800</v>
      </c>
      <c r="G41" s="5">
        <f t="shared" si="1"/>
        <v>18000</v>
      </c>
      <c r="H41" s="2">
        <f>0+13500+16175</f>
        <v>29675</v>
      </c>
      <c r="I41" s="2">
        <f t="shared" si="2"/>
        <v>19800</v>
      </c>
      <c r="J41" s="2">
        <f t="shared" si="3"/>
        <v>18000</v>
      </c>
      <c r="K41" s="5">
        <f>0+13500+17900</f>
        <v>31400</v>
      </c>
      <c r="L41" s="5">
        <f t="shared" si="4"/>
        <v>19800</v>
      </c>
      <c r="M41" s="5">
        <f t="shared" si="5"/>
        <v>18000</v>
      </c>
      <c r="N41" s="2">
        <f>0+13500+19700</f>
        <v>33200</v>
      </c>
      <c r="O41" s="2">
        <f t="shared" si="6"/>
        <v>19800</v>
      </c>
      <c r="P41" s="2">
        <f t="shared" si="7"/>
        <v>18000</v>
      </c>
      <c r="Q41" s="5">
        <f>0+13500+16000</f>
        <v>29500</v>
      </c>
      <c r="R41" s="5">
        <f t="shared" si="8"/>
        <v>19800</v>
      </c>
      <c r="S41" s="5">
        <f t="shared" si="9"/>
        <v>18000</v>
      </c>
      <c r="T41" s="2">
        <f>0+13500+18500</f>
        <v>32000</v>
      </c>
      <c r="U41" s="2">
        <f t="shared" si="10"/>
        <v>19800</v>
      </c>
      <c r="V41" s="2">
        <f t="shared" si="11"/>
        <v>18000</v>
      </c>
    </row>
    <row r="42" spans="1:22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>0+13500+15750</f>
        <v>29250</v>
      </c>
      <c r="F42" s="1">
        <f t="shared" si="0"/>
        <v>19800</v>
      </c>
      <c r="G42" s="1">
        <f t="shared" si="1"/>
        <v>18000</v>
      </c>
      <c r="H42" s="1">
        <f>0+13500+15750</f>
        <v>29250</v>
      </c>
      <c r="I42" s="1">
        <f t="shared" si="2"/>
        <v>19800</v>
      </c>
      <c r="J42" s="1">
        <f t="shared" si="3"/>
        <v>18000</v>
      </c>
      <c r="K42" s="1">
        <f>0+13500+17550</f>
        <v>31050</v>
      </c>
      <c r="L42" s="1">
        <f t="shared" si="4"/>
        <v>19800</v>
      </c>
      <c r="M42" s="1">
        <f t="shared" si="5"/>
        <v>18000</v>
      </c>
      <c r="N42" s="1">
        <f>0+13500+19530</f>
        <v>33030</v>
      </c>
      <c r="O42" s="1">
        <f t="shared" si="6"/>
        <v>19800</v>
      </c>
      <c r="P42" s="1">
        <f t="shared" si="7"/>
        <v>18000</v>
      </c>
      <c r="Q42" s="1">
        <f>0+13500+15750</f>
        <v>29250</v>
      </c>
      <c r="R42" s="1">
        <f t="shared" si="8"/>
        <v>19800</v>
      </c>
      <c r="S42" s="1">
        <f t="shared" si="9"/>
        <v>18000</v>
      </c>
      <c r="T42" s="1">
        <f>0+13500+18000</f>
        <v>31500</v>
      </c>
      <c r="U42" s="1">
        <f t="shared" si="10"/>
        <v>19800</v>
      </c>
      <c r="V42" s="1">
        <f t="shared" si="11"/>
        <v>18000</v>
      </c>
    </row>
    <row r="43" spans="1:22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5">
        <f>0+13500+15750</f>
        <v>29250</v>
      </c>
      <c r="F43" s="5">
        <f t="shared" si="0"/>
        <v>19800</v>
      </c>
      <c r="G43" s="5">
        <f t="shared" si="1"/>
        <v>18000</v>
      </c>
      <c r="H43" s="2">
        <f>0+13500+15750</f>
        <v>29250</v>
      </c>
      <c r="I43" s="2">
        <f t="shared" si="2"/>
        <v>19800</v>
      </c>
      <c r="J43" s="2">
        <f t="shared" si="3"/>
        <v>18000</v>
      </c>
      <c r="K43" s="5">
        <f>0+13500+17550</f>
        <v>31050</v>
      </c>
      <c r="L43" s="5">
        <f t="shared" si="4"/>
        <v>19800</v>
      </c>
      <c r="M43" s="5">
        <f t="shared" si="5"/>
        <v>18000</v>
      </c>
      <c r="N43" s="2">
        <f>0+13500+19530</f>
        <v>33030</v>
      </c>
      <c r="O43" s="2">
        <f t="shared" si="6"/>
        <v>19800</v>
      </c>
      <c r="P43" s="2">
        <f t="shared" si="7"/>
        <v>18000</v>
      </c>
      <c r="Q43" s="5">
        <f>0+13500+15750</f>
        <v>29250</v>
      </c>
      <c r="R43" s="5">
        <f t="shared" si="8"/>
        <v>19800</v>
      </c>
      <c r="S43" s="5">
        <f t="shared" si="9"/>
        <v>18000</v>
      </c>
      <c r="T43" s="2">
        <f>0+13500+18000</f>
        <v>31500</v>
      </c>
      <c r="U43" s="2">
        <f t="shared" si="10"/>
        <v>19800</v>
      </c>
      <c r="V43" s="2">
        <f t="shared" si="11"/>
        <v>18000</v>
      </c>
    </row>
    <row r="44" spans="1:22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>0+13500+15750</f>
        <v>29250</v>
      </c>
      <c r="F44" s="1">
        <f t="shared" si="0"/>
        <v>19800</v>
      </c>
      <c r="G44" s="1">
        <f t="shared" si="1"/>
        <v>18000</v>
      </c>
      <c r="H44" s="1">
        <f>0+13500+15750</f>
        <v>29250</v>
      </c>
      <c r="I44" s="1">
        <f t="shared" si="2"/>
        <v>19800</v>
      </c>
      <c r="J44" s="1">
        <f t="shared" si="3"/>
        <v>18000</v>
      </c>
      <c r="K44" s="1">
        <f>0+13500+17550</f>
        <v>31050</v>
      </c>
      <c r="L44" s="1">
        <f t="shared" si="4"/>
        <v>19800</v>
      </c>
      <c r="M44" s="1">
        <f t="shared" si="5"/>
        <v>18000</v>
      </c>
      <c r="N44" s="1">
        <f>0+13500+19530</f>
        <v>33030</v>
      </c>
      <c r="O44" s="1">
        <f t="shared" si="6"/>
        <v>19800</v>
      </c>
      <c r="P44" s="1">
        <f t="shared" si="7"/>
        <v>18000</v>
      </c>
      <c r="Q44" s="1">
        <f>0+13500+15750</f>
        <v>29250</v>
      </c>
      <c r="R44" s="1">
        <f t="shared" si="8"/>
        <v>19800</v>
      </c>
      <c r="S44" s="1">
        <f t="shared" si="9"/>
        <v>18000</v>
      </c>
      <c r="T44" s="1">
        <f>0+13500+18000</f>
        <v>31500</v>
      </c>
      <c r="U44" s="1">
        <f t="shared" si="10"/>
        <v>19800</v>
      </c>
      <c r="V44" s="1">
        <f t="shared" si="11"/>
        <v>18000</v>
      </c>
    </row>
    <row r="45" spans="1:22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5">
        <f>0+13500+19250</f>
        <v>32750</v>
      </c>
      <c r="F45" s="5">
        <f>0+13500+7700</f>
        <v>21200</v>
      </c>
      <c r="G45" s="5">
        <f>0+13500+5500</f>
        <v>19000</v>
      </c>
      <c r="H45" s="2">
        <f>0+13500+19250</f>
        <v>32750</v>
      </c>
      <c r="I45" s="2">
        <f>0+13500+7700</f>
        <v>21200</v>
      </c>
      <c r="J45" s="2">
        <f>0+13500+5500</f>
        <v>19000</v>
      </c>
      <c r="K45" s="5">
        <f>0+13500+21450</f>
        <v>34950</v>
      </c>
      <c r="L45" s="5">
        <f>0+13500+7700</f>
        <v>21200</v>
      </c>
      <c r="M45" s="5">
        <f>0+13500+5500</f>
        <v>19000</v>
      </c>
      <c r="N45" s="2">
        <f>0+13500+23870</f>
        <v>37370</v>
      </c>
      <c r="O45" s="2">
        <f>0+13500+7700</f>
        <v>21200</v>
      </c>
      <c r="P45" s="2">
        <f>0+13500+5500</f>
        <v>19000</v>
      </c>
      <c r="Q45" s="5">
        <f>0+13500+19250</f>
        <v>32750</v>
      </c>
      <c r="R45" s="5">
        <f>0+13500+7700</f>
        <v>21200</v>
      </c>
      <c r="S45" s="5">
        <f>0+13500+5500</f>
        <v>19000</v>
      </c>
      <c r="T45" s="2">
        <f>0+13500+22000</f>
        <v>35500</v>
      </c>
      <c r="U45" s="2">
        <f>0+13500+7700</f>
        <v>21200</v>
      </c>
      <c r="V45" s="2">
        <f>0+13500+5500</f>
        <v>19000</v>
      </c>
    </row>
    <row r="46" spans="1:22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0+13500+15750</f>
        <v>29250</v>
      </c>
      <c r="F46" s="1">
        <f>0+13500+6300</f>
        <v>19800</v>
      </c>
      <c r="G46" s="1">
        <f>0+13500+4500</f>
        <v>18000</v>
      </c>
      <c r="H46" s="1">
        <f>0+13500+15750</f>
        <v>29250</v>
      </c>
      <c r="I46" s="1">
        <f>0+13500+6300</f>
        <v>19800</v>
      </c>
      <c r="J46" s="1">
        <f>0+13500+4500</f>
        <v>18000</v>
      </c>
      <c r="K46" s="1">
        <f>0+13500+17550</f>
        <v>31050</v>
      </c>
      <c r="L46" s="1">
        <f>0+13500+6300</f>
        <v>19800</v>
      </c>
      <c r="M46" s="1">
        <f>0+13500+4500</f>
        <v>18000</v>
      </c>
      <c r="N46" s="1">
        <f>0+13500+19530</f>
        <v>33030</v>
      </c>
      <c r="O46" s="1">
        <f>0+13500+6300</f>
        <v>19800</v>
      </c>
      <c r="P46" s="1">
        <f>0+13500+4500</f>
        <v>18000</v>
      </c>
      <c r="Q46" s="1">
        <f>0+13500+15750</f>
        <v>29250</v>
      </c>
      <c r="R46" s="1">
        <f>0+13500+6300</f>
        <v>19800</v>
      </c>
      <c r="S46" s="1">
        <f>0+13500+4500</f>
        <v>18000</v>
      </c>
      <c r="T46" s="1">
        <f>0+13500+18000</f>
        <v>31500</v>
      </c>
      <c r="U46" s="1">
        <f>0+13500+6300</f>
        <v>19800</v>
      </c>
      <c r="V46" s="1">
        <f>0+13500+4500</f>
        <v>18000</v>
      </c>
    </row>
    <row r="47" spans="1:22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5">
        <f>0+13500+13750</f>
        <v>27250</v>
      </c>
      <c r="F47" s="5">
        <f>0+13500+6300</f>
        <v>19800</v>
      </c>
      <c r="G47" s="5">
        <f>0+13500+4500</f>
        <v>18000</v>
      </c>
      <c r="H47" s="2">
        <f>0+13500+13750</f>
        <v>27250</v>
      </c>
      <c r="I47" s="2">
        <f>0+13500+6300</f>
        <v>19800</v>
      </c>
      <c r="J47" s="2">
        <f>0+13500+4500</f>
        <v>18000</v>
      </c>
      <c r="K47" s="5">
        <f>0+13500+15800</f>
        <v>29300</v>
      </c>
      <c r="L47" s="5">
        <f>0+13500+6300</f>
        <v>19800</v>
      </c>
      <c r="M47" s="5">
        <f>0+13500+4500</f>
        <v>18000</v>
      </c>
      <c r="N47" s="2">
        <f>0+13500+17880</f>
        <v>31380</v>
      </c>
      <c r="O47" s="2">
        <f>0+13500+6300</f>
        <v>19800</v>
      </c>
      <c r="P47" s="2">
        <f>0+13500+4500</f>
        <v>18000</v>
      </c>
      <c r="Q47" s="5">
        <f>0+13500+14500</f>
        <v>28000</v>
      </c>
      <c r="R47" s="5">
        <f>0+13500+6300</f>
        <v>19800</v>
      </c>
      <c r="S47" s="5">
        <f>0+13500+4500</f>
        <v>18000</v>
      </c>
      <c r="T47" s="2">
        <f>0+13500+16750</f>
        <v>30250</v>
      </c>
      <c r="U47" s="2">
        <f>0+13500+6300</f>
        <v>19800</v>
      </c>
      <c r="V47" s="2">
        <f>0+13500+4500</f>
        <v>18000</v>
      </c>
    </row>
    <row r="48" spans="1:22" ht="18" customHeight="1">
      <c r="A48" s="1" t="s">
        <v>120</v>
      </c>
      <c r="B48" s="1" t="s">
        <v>121</v>
      </c>
      <c r="C48" s="1" t="s">
        <v>122</v>
      </c>
      <c r="D48" s="1" t="s">
        <v>123</v>
      </c>
      <c r="E48" s="1">
        <f>0+13500+13500</f>
        <v>27000</v>
      </c>
      <c r="F48" s="1">
        <f>0+13500+7000</f>
        <v>20500</v>
      </c>
      <c r="G48" s="1">
        <f>0+13500+5000</f>
        <v>18500</v>
      </c>
      <c r="H48" s="1">
        <f>0+13500+13500</f>
        <v>27000</v>
      </c>
      <c r="I48" s="1">
        <f>0+13500+7000</f>
        <v>20500</v>
      </c>
      <c r="J48" s="1">
        <f>0+13500+5000</f>
        <v>18500</v>
      </c>
      <c r="K48" s="1">
        <f>0+13500+16000</f>
        <v>29500</v>
      </c>
      <c r="L48" s="1">
        <f>0+13500+7000</f>
        <v>20500</v>
      </c>
      <c r="M48" s="1">
        <f>0+13500+5000</f>
        <v>18500</v>
      </c>
      <c r="N48" s="1">
        <f>0+13500+18400</f>
        <v>31900</v>
      </c>
      <c r="O48" s="1">
        <f>0+13500+7000</f>
        <v>20500</v>
      </c>
      <c r="P48" s="1">
        <f>0+13500+5000</f>
        <v>18500</v>
      </c>
      <c r="Q48" s="1">
        <f>0+13500+15000</f>
        <v>28500</v>
      </c>
      <c r="R48" s="1">
        <f>0+13500+7000</f>
        <v>20500</v>
      </c>
      <c r="S48" s="1">
        <f>0+13500+5000</f>
        <v>18500</v>
      </c>
      <c r="T48" s="1">
        <f>0+13500+17500</f>
        <v>31000</v>
      </c>
      <c r="U48" s="1">
        <f>0+13500+7000</f>
        <v>20500</v>
      </c>
      <c r="V48" s="1">
        <f>0+13500+5000</f>
        <v>18500</v>
      </c>
    </row>
    <row r="49" spans="1:22" ht="18" customHeight="1">
      <c r="A49" s="2" t="s">
        <v>124</v>
      </c>
      <c r="B49" s="2" t="s">
        <v>125</v>
      </c>
      <c r="C49" s="2" t="s">
        <v>122</v>
      </c>
      <c r="D49" s="2" t="s">
        <v>126</v>
      </c>
      <c r="E49" s="5">
        <f>0+13500+8100</f>
        <v>21600</v>
      </c>
      <c r="F49" s="5">
        <f>0+13500+4200</f>
        <v>17700</v>
      </c>
      <c r="G49" s="5">
        <f>0+13500+3000</f>
        <v>16500</v>
      </c>
      <c r="H49" s="2">
        <f>0+13500+8100</f>
        <v>21600</v>
      </c>
      <c r="I49" s="2">
        <f>0+13500+4200</f>
        <v>17700</v>
      </c>
      <c r="J49" s="2">
        <f>0+13500+3000</f>
        <v>16500</v>
      </c>
      <c r="K49" s="5">
        <f>0+13500+9600</f>
        <v>23100</v>
      </c>
      <c r="L49" s="5">
        <f>0+13500+4200</f>
        <v>17700</v>
      </c>
      <c r="M49" s="5">
        <f>0+13500+3000</f>
        <v>16500</v>
      </c>
      <c r="N49" s="2">
        <f>0+13500+11040</f>
        <v>24540</v>
      </c>
      <c r="O49" s="2">
        <f>0+13500+4200</f>
        <v>17700</v>
      </c>
      <c r="P49" s="2">
        <f>0+13500+3000</f>
        <v>16500</v>
      </c>
      <c r="Q49" s="5">
        <f>0+13500+9000</f>
        <v>22500</v>
      </c>
      <c r="R49" s="5">
        <f>0+13500+4200</f>
        <v>17700</v>
      </c>
      <c r="S49" s="5">
        <f>0+13500+3000</f>
        <v>16500</v>
      </c>
      <c r="T49" s="2">
        <f>0+13500+10500</f>
        <v>24000</v>
      </c>
      <c r="U49" s="2">
        <f>0+13500+4200</f>
        <v>17700</v>
      </c>
      <c r="V49" s="2">
        <f>0+13500+3000</f>
        <v>16500</v>
      </c>
    </row>
  </sheetData>
  <sheetProtection selectLockedCells="1" selectUnlockedCells="1"/>
  <mergeCells count="11">
    <mergeCell ref="K2:M2"/>
    <mergeCell ref="N2:P2"/>
    <mergeCell ref="Q2:S2"/>
    <mergeCell ref="T2:V2"/>
    <mergeCell ref="A1:V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2022-02-10T09:52:20Z</dcterms:modified>
  <cp:category/>
  <cp:version/>
  <cp:contentType/>
  <cp:contentStatus/>
</cp:coreProperties>
</file>