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<sst xmlns="http://schemas.openxmlformats.org/spreadsheetml/2006/main" count="207" uniqueCount="126">
  <si>
    <t>Дельфин, пансионат (п.г.т. Заозерное, г. Евпатория), ул. Аллея Дружбы, 5</t>
  </si>
  <si>
    <t>Отправление</t>
  </si>
  <si>
    <t>Дни отдыха</t>
  </si>
  <si>
    <t>дней/ночей на отдыхе</t>
  </si>
  <si>
    <t>Прибытие</t>
  </si>
  <si>
    <t xml:space="preserve">"Стандарт" 2-х, 3-х, 4-х местный </t>
  </si>
  <si>
    <t>"Полулюкс" 3-х местный</t>
  </si>
  <si>
    <t>"Люкс" 4-х местный</t>
  </si>
  <si>
    <t>"Студия однокомнатная" 3-х местная</t>
  </si>
  <si>
    <t>"Студия двухкомнатная" 4-х местная</t>
  </si>
  <si>
    <t>взрослый</t>
  </si>
  <si>
    <t>доп. место</t>
  </si>
  <si>
    <t>ребенок 3-11 лет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</si>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</sst>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:Q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7" width="16.00390625" style="0" customWidth="1"/>
  </cols>
  <sheetData>
    <row r="1" spans="1:17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  <c r="K2" s="8" t="s">
        <v>7</v>
      </c>
      <c r="L2" s="7"/>
      <c r="M2" s="7"/>
      <c r="N2" s="9" t="s">
        <v>8</v>
      </c>
      <c r="O2" s="7"/>
      <c r="P2" s="8" t="s">
        <v>9</v>
      </c>
      <c r="Q2" s="7"/>
    </row>
    <row r="3" spans="1:17" ht="39.75" customHeight="1">
      <c r="A3" s="7"/>
      <c r="B3" s="7"/>
      <c r="C3" s="7"/>
      <c r="D3" s="7"/>
      <c r="E3" s="3" t="s">
        <v>10</v>
      </c>
      <c r="F3" s="3" t="s">
        <v>11</v>
      </c>
      <c r="G3" s="3" t="s">
        <v>12</v>
      </c>
      <c r="H3" s="4" t="s">
        <v>10</v>
      </c>
      <c r="I3" s="4" t="s">
        <v>11</v>
      </c>
      <c r="J3" s="4" t="s">
        <v>12</v>
      </c>
      <c r="K3" s="3" t="s">
        <v>10</v>
      </c>
      <c r="L3" s="3" t="s">
        <v>11</v>
      </c>
      <c r="M3" s="3" t="s">
        <v>12</v>
      </c>
      <c r="N3" s="4" t="s">
        <v>10</v>
      </c>
      <c r="O3" s="4" t="s">
        <v>11</v>
      </c>
      <c r="P3" s="3" t="s">
        <v>10</v>
      </c>
      <c r="Q3" s="3" t="s">
        <v>11</v>
      </c>
    </row>
    <row r="4" spans="1:17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0+13500+7500</f>
        <v>21000</v>
      </c>
      <c r="F4" s="1">
        <f>0+13500+2000</f>
        <v>15500</v>
      </c>
      <c r="G4" s="1">
        <f>0+13500+6400</f>
        <v>19900</v>
      </c>
      <c r="H4" s="1">
        <f>0+13500+8400</f>
        <v>21900</v>
      </c>
      <c r="I4" s="1">
        <f>0+13500+2000</f>
        <v>15500</v>
      </c>
      <c r="J4" s="1">
        <f>0+13500+2000</f>
        <v>15500</v>
      </c>
      <c r="K4" s="1">
        <f>0+13500+9200</f>
        <v>22700</v>
      </c>
      <c r="L4" s="1">
        <f>0+13500+2000</f>
        <v>15500</v>
      </c>
      <c r="M4" s="1">
        <f>0+13500+6550</f>
        <v>20050</v>
      </c>
      <c r="N4" s="1">
        <f>0+13500+8400</f>
        <v>21900</v>
      </c>
      <c r="O4" s="1">
        <f>0+13500+2000</f>
        <v>15500</v>
      </c>
      <c r="P4" s="1">
        <f>0+13500+7500</f>
        <v>21000</v>
      </c>
      <c r="Q4" s="1">
        <f>0+13500+2000</f>
        <v>15500</v>
      </c>
    </row>
    <row r="5" spans="1:17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>0+13500+9300</f>
        <v>22800</v>
      </c>
      <c r="F5" s="2">
        <f>0+13500+3400</f>
        <v>16900</v>
      </c>
      <c r="G5" s="2">
        <f>0+13500+8350</f>
        <v>21850</v>
      </c>
      <c r="H5" s="5">
        <f>0+13500+10600</f>
        <v>24100</v>
      </c>
      <c r="I5" s="5">
        <f>0+13500+3400</f>
        <v>16900</v>
      </c>
      <c r="J5" s="5">
        <f>0+13500+3400</f>
        <v>16900</v>
      </c>
      <c r="K5" s="2">
        <f>0+13500+11500</f>
        <v>25000</v>
      </c>
      <c r="L5" s="2">
        <f>0+13500+3400</f>
        <v>16900</v>
      </c>
      <c r="M5" s="2">
        <f>0+13500+8950</f>
        <v>22450</v>
      </c>
      <c r="N5" s="5">
        <f>0+13500+10600</f>
        <v>24100</v>
      </c>
      <c r="O5" s="5">
        <f>0+13500+3400</f>
        <v>16900</v>
      </c>
      <c r="P5" s="2">
        <f>0+13500+9300</f>
        <v>22800</v>
      </c>
      <c r="Q5" s="2">
        <f>0+13500+3400</f>
        <v>16900</v>
      </c>
    </row>
    <row r="6" spans="1:17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0+13500+9900</f>
        <v>23400</v>
      </c>
      <c r="F6" s="1">
        <f>0+13500+4200</f>
        <v>17700</v>
      </c>
      <c r="G6" s="1">
        <f>0+13500+9150</f>
        <v>22650</v>
      </c>
      <c r="H6" s="1">
        <f>0+13500+11400</f>
        <v>24900</v>
      </c>
      <c r="I6" s="1">
        <f>0+13500+4200</f>
        <v>17700</v>
      </c>
      <c r="J6" s="1">
        <f>0+13500+4200</f>
        <v>17700</v>
      </c>
      <c r="K6" s="1">
        <f>0+13500+12300</f>
        <v>25800</v>
      </c>
      <c r="L6" s="1">
        <f>0+13500+4200</f>
        <v>17700</v>
      </c>
      <c r="M6" s="1">
        <f>0+13500+10050</f>
        <v>23550</v>
      </c>
      <c r="N6" s="1">
        <f>0+13500+11400</f>
        <v>24900</v>
      </c>
      <c r="O6" s="1">
        <f>0+13500+4200</f>
        <v>17700</v>
      </c>
      <c r="P6" s="1">
        <f>0+13500+9900</f>
        <v>23400</v>
      </c>
      <c r="Q6" s="1">
        <f>0+13500+4200</f>
        <v>17700</v>
      </c>
    </row>
    <row r="7" spans="1:17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>0+13500+10500</f>
        <v>24000</v>
      </c>
      <c r="F7" s="2">
        <f>0+13500+5000</f>
        <v>18500</v>
      </c>
      <c r="G7" s="2">
        <f>0+13500+9950</f>
        <v>23450</v>
      </c>
      <c r="H7" s="5">
        <f>0+13500+12200</f>
        <v>25700</v>
      </c>
      <c r="I7" s="5">
        <f>0+13500+5000</f>
        <v>18500</v>
      </c>
      <c r="J7" s="5">
        <f>0+13500+5000</f>
        <v>18500</v>
      </c>
      <c r="K7" s="2">
        <f>0+13500+13100</f>
        <v>26600</v>
      </c>
      <c r="L7" s="2">
        <f>0+13500+5000</f>
        <v>18500</v>
      </c>
      <c r="M7" s="2">
        <f>0+13500+11150</f>
        <v>24650</v>
      </c>
      <c r="N7" s="5">
        <f>0+13500+12200</f>
        <v>25700</v>
      </c>
      <c r="O7" s="5">
        <f>0+13500+5000</f>
        <v>18500</v>
      </c>
      <c r="P7" s="2">
        <f>0+13500+10500</f>
        <v>24000</v>
      </c>
      <c r="Q7" s="2">
        <f>0+13500+5000</f>
        <v>18500</v>
      </c>
    </row>
    <row r="8" spans="1:17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0+13500+10800</f>
        <v>24300</v>
      </c>
      <c r="F8" s="1">
        <f>0+13500+5400</f>
        <v>18900</v>
      </c>
      <c r="G8" s="1">
        <f>0+13500+10350</f>
        <v>23850</v>
      </c>
      <c r="H8" s="1">
        <f>0+13500+12600</f>
        <v>26100</v>
      </c>
      <c r="I8" s="1">
        <f aca="true" t="shared" si="0" ref="I8:J12">0+13500+5400</f>
        <v>18900</v>
      </c>
      <c r="J8" s="1">
        <f t="shared" si="0"/>
        <v>18900</v>
      </c>
      <c r="K8" s="1">
        <f>0+13500+13500</f>
        <v>27000</v>
      </c>
      <c r="L8" s="1">
        <f>0+13500+5400</f>
        <v>18900</v>
      </c>
      <c r="M8" s="1">
        <f>0+13500+11700</f>
        <v>25200</v>
      </c>
      <c r="N8" s="1">
        <f>0+13500+12600</f>
        <v>26100</v>
      </c>
      <c r="O8" s="1">
        <f>0+13500+5400</f>
        <v>18900</v>
      </c>
      <c r="P8" s="1">
        <f>0+13500+10800</f>
        <v>24300</v>
      </c>
      <c r="Q8" s="1">
        <f>0+13500+5400</f>
        <v>18900</v>
      </c>
    </row>
    <row r="9" spans="1:17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>0+13500+10800</f>
        <v>24300</v>
      </c>
      <c r="F9" s="2">
        <f>0+13500+5400</f>
        <v>18900</v>
      </c>
      <c r="G9" s="2">
        <f>0+13500+10350</f>
        <v>23850</v>
      </c>
      <c r="H9" s="5">
        <f>0+13500+12600</f>
        <v>26100</v>
      </c>
      <c r="I9" s="5">
        <f t="shared" si="0"/>
        <v>18900</v>
      </c>
      <c r="J9" s="5">
        <f t="shared" si="0"/>
        <v>18900</v>
      </c>
      <c r="K9" s="2">
        <f>0+13500+13500</f>
        <v>27000</v>
      </c>
      <c r="L9" s="2">
        <f>0+13500+5400</f>
        <v>18900</v>
      </c>
      <c r="M9" s="2">
        <f>0+13500+11700</f>
        <v>25200</v>
      </c>
      <c r="N9" s="5">
        <f>0+13500+12600</f>
        <v>26100</v>
      </c>
      <c r="O9" s="5">
        <f>0+13500+5400</f>
        <v>18900</v>
      </c>
      <c r="P9" s="2">
        <f>0+13500+10800</f>
        <v>24300</v>
      </c>
      <c r="Q9" s="2">
        <f>0+13500+5400</f>
        <v>18900</v>
      </c>
    </row>
    <row r="10" spans="1:17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>0+13500+10800</f>
        <v>24300</v>
      </c>
      <c r="F10" s="1">
        <f>0+13500+5400</f>
        <v>18900</v>
      </c>
      <c r="G10" s="1">
        <f>0+13500+10350</f>
        <v>23850</v>
      </c>
      <c r="H10" s="1">
        <f>0+13500+12600</f>
        <v>26100</v>
      </c>
      <c r="I10" s="1">
        <f t="shared" si="0"/>
        <v>18900</v>
      </c>
      <c r="J10" s="1">
        <f t="shared" si="0"/>
        <v>18900</v>
      </c>
      <c r="K10" s="1">
        <f>0+13500+13500</f>
        <v>27000</v>
      </c>
      <c r="L10" s="1">
        <f>0+13500+5400</f>
        <v>18900</v>
      </c>
      <c r="M10" s="1">
        <f>0+13500+11700</f>
        <v>25200</v>
      </c>
      <c r="N10" s="1">
        <f>0+13500+12600</f>
        <v>26100</v>
      </c>
      <c r="O10" s="1">
        <f>0+13500+5400</f>
        <v>18900</v>
      </c>
      <c r="P10" s="1">
        <f>0+13500+10800</f>
        <v>24300</v>
      </c>
      <c r="Q10" s="1">
        <f>0+13500+5400</f>
        <v>18900</v>
      </c>
    </row>
    <row r="11" spans="1:17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>0+13500+10800</f>
        <v>24300</v>
      </c>
      <c r="F11" s="2">
        <f>0+13500+5400</f>
        <v>18900</v>
      </c>
      <c r="G11" s="2">
        <f>0+13500+10350</f>
        <v>23850</v>
      </c>
      <c r="H11" s="5">
        <f>0+13500+12600</f>
        <v>26100</v>
      </c>
      <c r="I11" s="5">
        <f t="shared" si="0"/>
        <v>18900</v>
      </c>
      <c r="J11" s="5">
        <f t="shared" si="0"/>
        <v>18900</v>
      </c>
      <c r="K11" s="2">
        <f>0+13500+13500</f>
        <v>27000</v>
      </c>
      <c r="L11" s="2">
        <f>0+13500+5400</f>
        <v>18900</v>
      </c>
      <c r="M11" s="2">
        <f>0+13500+11700</f>
        <v>25200</v>
      </c>
      <c r="N11" s="5">
        <f>0+13500+12600</f>
        <v>26100</v>
      </c>
      <c r="O11" s="5">
        <f>0+13500+5400</f>
        <v>18900</v>
      </c>
      <c r="P11" s="2">
        <f>0+13500+10800</f>
        <v>24300</v>
      </c>
      <c r="Q11" s="2">
        <f>0+13500+5400</f>
        <v>18900</v>
      </c>
    </row>
    <row r="12" spans="1:17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0+13500+10800</f>
        <v>24300</v>
      </c>
      <c r="F12" s="1">
        <f>0+13500+5400</f>
        <v>18900</v>
      </c>
      <c r="G12" s="1">
        <f>0+13500+10350</f>
        <v>23850</v>
      </c>
      <c r="H12" s="1">
        <f>0+13500+12600</f>
        <v>26100</v>
      </c>
      <c r="I12" s="1">
        <f t="shared" si="0"/>
        <v>18900</v>
      </c>
      <c r="J12" s="1">
        <f t="shared" si="0"/>
        <v>18900</v>
      </c>
      <c r="K12" s="1">
        <f>0+13500+13500</f>
        <v>27000</v>
      </c>
      <c r="L12" s="1">
        <f>0+13500+5400</f>
        <v>18900</v>
      </c>
      <c r="M12" s="1">
        <f>0+13500+11700</f>
        <v>25200</v>
      </c>
      <c r="N12" s="1">
        <f>0+13500+12600</f>
        <v>26100</v>
      </c>
      <c r="O12" s="1">
        <f>0+13500+5400</f>
        <v>18900</v>
      </c>
      <c r="P12" s="1">
        <f>0+13500+10800</f>
        <v>24300</v>
      </c>
      <c r="Q12" s="1">
        <f>0+13500+5400</f>
        <v>18900</v>
      </c>
    </row>
    <row r="13" spans="1:17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0+13500+11100</f>
        <v>24600</v>
      </c>
      <c r="F13" s="2">
        <f>0+13500+5700</f>
        <v>19200</v>
      </c>
      <c r="G13" s="2">
        <f>0+13500+10650</f>
        <v>24150</v>
      </c>
      <c r="H13" s="5">
        <f>0+13500+12900</f>
        <v>26400</v>
      </c>
      <c r="I13" s="5">
        <f>0+13500+5700</f>
        <v>19200</v>
      </c>
      <c r="J13" s="5">
        <f>0+13500+5700</f>
        <v>19200</v>
      </c>
      <c r="K13" s="2">
        <f>0+13500+13800</f>
        <v>27300</v>
      </c>
      <c r="L13" s="2">
        <f>0+13500+5700</f>
        <v>19200</v>
      </c>
      <c r="M13" s="2">
        <f>0+13500+11950</f>
        <v>25450</v>
      </c>
      <c r="N13" s="5">
        <f>0+13500+12900</f>
        <v>26400</v>
      </c>
      <c r="O13" s="5">
        <f>0+13500+5700</f>
        <v>19200</v>
      </c>
      <c r="P13" s="2">
        <f>0+13500+11100</f>
        <v>24600</v>
      </c>
      <c r="Q13" s="2">
        <f>0+13500+5700</f>
        <v>19200</v>
      </c>
    </row>
    <row r="14" spans="1:17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0+13500+11700</f>
        <v>25200</v>
      </c>
      <c r="F14" s="1">
        <f>0+13500+6300</f>
        <v>19800</v>
      </c>
      <c r="G14" s="1">
        <f>0+13500+11250</f>
        <v>24750</v>
      </c>
      <c r="H14" s="1">
        <f>0+13500+13500</f>
        <v>27000</v>
      </c>
      <c r="I14" s="1">
        <f>0+13500+6300</f>
        <v>19800</v>
      </c>
      <c r="J14" s="1">
        <f>0+13500+6300</f>
        <v>19800</v>
      </c>
      <c r="K14" s="1">
        <f>0+13500+14400</f>
        <v>27900</v>
      </c>
      <c r="L14" s="1">
        <f>0+13500+6300</f>
        <v>19800</v>
      </c>
      <c r="M14" s="1">
        <f>0+13500+12450</f>
        <v>25950</v>
      </c>
      <c r="N14" s="1">
        <f>0+13500+13500</f>
        <v>27000</v>
      </c>
      <c r="O14" s="1">
        <f>0+13500+6300</f>
        <v>19800</v>
      </c>
      <c r="P14" s="1">
        <f>0+13500+11700</f>
        <v>25200</v>
      </c>
      <c r="Q14" s="1">
        <f>0+13500+6300</f>
        <v>19800</v>
      </c>
    </row>
    <row r="15" spans="1:17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0+13500+12300</f>
        <v>25800</v>
      </c>
      <c r="F15" s="2">
        <f>0+13500+6900</f>
        <v>20400</v>
      </c>
      <c r="G15" s="2">
        <f>0+13500+11850</f>
        <v>25350</v>
      </c>
      <c r="H15" s="5">
        <f>0+13500+14100</f>
        <v>27600</v>
      </c>
      <c r="I15" s="5">
        <f>0+13500+6900</f>
        <v>20400</v>
      </c>
      <c r="J15" s="5">
        <f>0+13500+6900</f>
        <v>20400</v>
      </c>
      <c r="K15" s="2">
        <f>0+13500+15000</f>
        <v>28500</v>
      </c>
      <c r="L15" s="2">
        <f>0+13500+6900</f>
        <v>20400</v>
      </c>
      <c r="M15" s="2">
        <f>0+13500+12950</f>
        <v>26450</v>
      </c>
      <c r="N15" s="5">
        <f>0+13500+14100</f>
        <v>27600</v>
      </c>
      <c r="O15" s="5">
        <f>0+13500+6900</f>
        <v>20400</v>
      </c>
      <c r="P15" s="2">
        <f>0+13500+12300</f>
        <v>25800</v>
      </c>
      <c r="Q15" s="2">
        <f>0+13500+6900</f>
        <v>20400</v>
      </c>
    </row>
    <row r="16" spans="1:17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0+13500+12900</f>
        <v>26400</v>
      </c>
      <c r="F16" s="1">
        <f>0+13500+7500</f>
        <v>21000</v>
      </c>
      <c r="G16" s="1">
        <f>0+13500+12450</f>
        <v>25950</v>
      </c>
      <c r="H16" s="1">
        <f>0+13500+14700</f>
        <v>28200</v>
      </c>
      <c r="I16" s="1">
        <f>0+13500+7500</f>
        <v>21000</v>
      </c>
      <c r="J16" s="1">
        <f>0+13500+7500</f>
        <v>21000</v>
      </c>
      <c r="K16" s="1">
        <f>0+13500+15600</f>
        <v>29100</v>
      </c>
      <c r="L16" s="1">
        <f>0+13500+7500</f>
        <v>21000</v>
      </c>
      <c r="M16" s="1">
        <f>0+13500+13450</f>
        <v>26950</v>
      </c>
      <c r="N16" s="1">
        <f>0+13500+14700</f>
        <v>28200</v>
      </c>
      <c r="O16" s="1">
        <f>0+13500+7500</f>
        <v>21000</v>
      </c>
      <c r="P16" s="1">
        <f>0+13500+12900</f>
        <v>26400</v>
      </c>
      <c r="Q16" s="1">
        <f>0+13500+7500</f>
        <v>21000</v>
      </c>
    </row>
    <row r="17" spans="1:17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aca="true" t="shared" si="1" ref="E17:E40">0+13500+13500</f>
        <v>27000</v>
      </c>
      <c r="F17" s="2">
        <f aca="true" t="shared" si="2" ref="F17:F40">0+13500+8100</f>
        <v>21600</v>
      </c>
      <c r="G17" s="2">
        <f aca="true" t="shared" si="3" ref="G17:G40">0+13500+13050</f>
        <v>26550</v>
      </c>
      <c r="H17" s="5">
        <f aca="true" t="shared" si="4" ref="H17:H40">0+13500+15300</f>
        <v>28800</v>
      </c>
      <c r="I17" s="5">
        <f aca="true" t="shared" si="5" ref="I17:J40">0+13500+8100</f>
        <v>21600</v>
      </c>
      <c r="J17" s="5">
        <f t="shared" si="5"/>
        <v>21600</v>
      </c>
      <c r="K17" s="2">
        <f aca="true" t="shared" si="6" ref="K17:K40">0+13500+16200</f>
        <v>29700</v>
      </c>
      <c r="L17" s="2">
        <f aca="true" t="shared" si="7" ref="L17:L40">0+13500+8100</f>
        <v>21600</v>
      </c>
      <c r="M17" s="2">
        <f aca="true" t="shared" si="8" ref="M17:M40">0+13500+13950</f>
        <v>27450</v>
      </c>
      <c r="N17" s="5">
        <f aca="true" t="shared" si="9" ref="N17:N40">0+13500+15300</f>
        <v>28800</v>
      </c>
      <c r="O17" s="5">
        <f aca="true" t="shared" si="10" ref="O17:O40">0+13500+8100</f>
        <v>21600</v>
      </c>
      <c r="P17" s="2">
        <f aca="true" t="shared" si="11" ref="P17:P40">0+13500+13500</f>
        <v>27000</v>
      </c>
      <c r="Q17" s="2">
        <f aca="true" t="shared" si="12" ref="Q17:Q40">0+13500+8100</f>
        <v>21600</v>
      </c>
    </row>
    <row r="18" spans="1:17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1"/>
        <v>27000</v>
      </c>
      <c r="F18" s="1">
        <f t="shared" si="2"/>
        <v>21600</v>
      </c>
      <c r="G18" s="1">
        <f t="shared" si="3"/>
        <v>26550</v>
      </c>
      <c r="H18" s="1">
        <f t="shared" si="4"/>
        <v>28800</v>
      </c>
      <c r="I18" s="1">
        <f t="shared" si="5"/>
        <v>21600</v>
      </c>
      <c r="J18" s="1">
        <f t="shared" si="5"/>
        <v>21600</v>
      </c>
      <c r="K18" s="1">
        <f t="shared" si="6"/>
        <v>29700</v>
      </c>
      <c r="L18" s="1">
        <f t="shared" si="7"/>
        <v>21600</v>
      </c>
      <c r="M18" s="1">
        <f t="shared" si="8"/>
        <v>27450</v>
      </c>
      <c r="N18" s="1">
        <f t="shared" si="9"/>
        <v>28800</v>
      </c>
      <c r="O18" s="1">
        <f t="shared" si="10"/>
        <v>21600</v>
      </c>
      <c r="P18" s="1">
        <f t="shared" si="11"/>
        <v>27000</v>
      </c>
      <c r="Q18" s="1">
        <f t="shared" si="12"/>
        <v>21600</v>
      </c>
    </row>
    <row r="19" spans="1:17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1"/>
        <v>27000</v>
      </c>
      <c r="F19" s="2">
        <f t="shared" si="2"/>
        <v>21600</v>
      </c>
      <c r="G19" s="2">
        <f t="shared" si="3"/>
        <v>26550</v>
      </c>
      <c r="H19" s="5">
        <f t="shared" si="4"/>
        <v>28800</v>
      </c>
      <c r="I19" s="5">
        <f t="shared" si="5"/>
        <v>21600</v>
      </c>
      <c r="J19" s="5">
        <f t="shared" si="5"/>
        <v>21600</v>
      </c>
      <c r="K19" s="2">
        <f t="shared" si="6"/>
        <v>29700</v>
      </c>
      <c r="L19" s="2">
        <f t="shared" si="7"/>
        <v>21600</v>
      </c>
      <c r="M19" s="2">
        <f t="shared" si="8"/>
        <v>27450</v>
      </c>
      <c r="N19" s="5">
        <f t="shared" si="9"/>
        <v>28800</v>
      </c>
      <c r="O19" s="5">
        <f t="shared" si="10"/>
        <v>21600</v>
      </c>
      <c r="P19" s="2">
        <f t="shared" si="11"/>
        <v>27000</v>
      </c>
      <c r="Q19" s="2">
        <f t="shared" si="12"/>
        <v>21600</v>
      </c>
    </row>
    <row r="20" spans="1:17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1"/>
        <v>27000</v>
      </c>
      <c r="F20" s="1">
        <f t="shared" si="2"/>
        <v>21600</v>
      </c>
      <c r="G20" s="1">
        <f t="shared" si="3"/>
        <v>26550</v>
      </c>
      <c r="H20" s="1">
        <f t="shared" si="4"/>
        <v>28800</v>
      </c>
      <c r="I20" s="1">
        <f t="shared" si="5"/>
        <v>21600</v>
      </c>
      <c r="J20" s="1">
        <f t="shared" si="5"/>
        <v>21600</v>
      </c>
      <c r="K20" s="1">
        <f t="shared" si="6"/>
        <v>29700</v>
      </c>
      <c r="L20" s="1">
        <f t="shared" si="7"/>
        <v>21600</v>
      </c>
      <c r="M20" s="1">
        <f t="shared" si="8"/>
        <v>27450</v>
      </c>
      <c r="N20" s="1">
        <f t="shared" si="9"/>
        <v>28800</v>
      </c>
      <c r="O20" s="1">
        <f t="shared" si="10"/>
        <v>21600</v>
      </c>
      <c r="P20" s="1">
        <f t="shared" si="11"/>
        <v>27000</v>
      </c>
      <c r="Q20" s="1">
        <f t="shared" si="12"/>
        <v>21600</v>
      </c>
    </row>
    <row r="21" spans="1:17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1"/>
        <v>27000</v>
      </c>
      <c r="F21" s="2">
        <f t="shared" si="2"/>
        <v>21600</v>
      </c>
      <c r="G21" s="2">
        <f t="shared" si="3"/>
        <v>26550</v>
      </c>
      <c r="H21" s="5">
        <f t="shared" si="4"/>
        <v>28800</v>
      </c>
      <c r="I21" s="5">
        <f t="shared" si="5"/>
        <v>21600</v>
      </c>
      <c r="J21" s="5">
        <f t="shared" si="5"/>
        <v>21600</v>
      </c>
      <c r="K21" s="2">
        <f t="shared" si="6"/>
        <v>29700</v>
      </c>
      <c r="L21" s="2">
        <f t="shared" si="7"/>
        <v>21600</v>
      </c>
      <c r="M21" s="2">
        <f t="shared" si="8"/>
        <v>27450</v>
      </c>
      <c r="N21" s="5">
        <f t="shared" si="9"/>
        <v>28800</v>
      </c>
      <c r="O21" s="5">
        <f t="shared" si="10"/>
        <v>21600</v>
      </c>
      <c r="P21" s="2">
        <f t="shared" si="11"/>
        <v>27000</v>
      </c>
      <c r="Q21" s="2">
        <f t="shared" si="12"/>
        <v>21600</v>
      </c>
    </row>
    <row r="22" spans="1:17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1"/>
        <v>27000</v>
      </c>
      <c r="F22" s="1">
        <f t="shared" si="2"/>
        <v>21600</v>
      </c>
      <c r="G22" s="1">
        <f t="shared" si="3"/>
        <v>26550</v>
      </c>
      <c r="H22" s="1">
        <f t="shared" si="4"/>
        <v>28800</v>
      </c>
      <c r="I22" s="1">
        <f t="shared" si="5"/>
        <v>21600</v>
      </c>
      <c r="J22" s="1">
        <f t="shared" si="5"/>
        <v>21600</v>
      </c>
      <c r="K22" s="1">
        <f t="shared" si="6"/>
        <v>29700</v>
      </c>
      <c r="L22" s="1">
        <f t="shared" si="7"/>
        <v>21600</v>
      </c>
      <c r="M22" s="1">
        <f t="shared" si="8"/>
        <v>27450</v>
      </c>
      <c r="N22" s="1">
        <f t="shared" si="9"/>
        <v>28800</v>
      </c>
      <c r="O22" s="1">
        <f t="shared" si="10"/>
        <v>21600</v>
      </c>
      <c r="P22" s="1">
        <f t="shared" si="11"/>
        <v>27000</v>
      </c>
      <c r="Q22" s="1">
        <f t="shared" si="12"/>
        <v>21600</v>
      </c>
    </row>
    <row r="23" spans="1:17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1"/>
        <v>27000</v>
      </c>
      <c r="F23" s="2">
        <f t="shared" si="2"/>
        <v>21600</v>
      </c>
      <c r="G23" s="2">
        <f t="shared" si="3"/>
        <v>26550</v>
      </c>
      <c r="H23" s="5">
        <f t="shared" si="4"/>
        <v>28800</v>
      </c>
      <c r="I23" s="5">
        <f t="shared" si="5"/>
        <v>21600</v>
      </c>
      <c r="J23" s="5">
        <f t="shared" si="5"/>
        <v>21600</v>
      </c>
      <c r="K23" s="2">
        <f t="shared" si="6"/>
        <v>29700</v>
      </c>
      <c r="L23" s="2">
        <f t="shared" si="7"/>
        <v>21600</v>
      </c>
      <c r="M23" s="2">
        <f t="shared" si="8"/>
        <v>27450</v>
      </c>
      <c r="N23" s="5">
        <f t="shared" si="9"/>
        <v>28800</v>
      </c>
      <c r="O23" s="5">
        <f t="shared" si="10"/>
        <v>21600</v>
      </c>
      <c r="P23" s="2">
        <f t="shared" si="11"/>
        <v>27000</v>
      </c>
      <c r="Q23" s="2">
        <f t="shared" si="12"/>
        <v>21600</v>
      </c>
    </row>
    <row r="24" spans="1:17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1"/>
        <v>27000</v>
      </c>
      <c r="F24" s="1">
        <f t="shared" si="2"/>
        <v>21600</v>
      </c>
      <c r="G24" s="1">
        <f t="shared" si="3"/>
        <v>26550</v>
      </c>
      <c r="H24" s="1">
        <f t="shared" si="4"/>
        <v>28800</v>
      </c>
      <c r="I24" s="1">
        <f t="shared" si="5"/>
        <v>21600</v>
      </c>
      <c r="J24" s="1">
        <f t="shared" si="5"/>
        <v>21600</v>
      </c>
      <c r="K24" s="1">
        <f t="shared" si="6"/>
        <v>29700</v>
      </c>
      <c r="L24" s="1">
        <f t="shared" si="7"/>
        <v>21600</v>
      </c>
      <c r="M24" s="1">
        <f t="shared" si="8"/>
        <v>27450</v>
      </c>
      <c r="N24" s="1">
        <f t="shared" si="9"/>
        <v>28800</v>
      </c>
      <c r="O24" s="1">
        <f t="shared" si="10"/>
        <v>21600</v>
      </c>
      <c r="P24" s="1">
        <f t="shared" si="11"/>
        <v>27000</v>
      </c>
      <c r="Q24" s="1">
        <f t="shared" si="12"/>
        <v>21600</v>
      </c>
    </row>
    <row r="25" spans="1:17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2">
        <f t="shared" si="1"/>
        <v>27000</v>
      </c>
      <c r="F25" s="2">
        <f t="shared" si="2"/>
        <v>21600</v>
      </c>
      <c r="G25" s="2">
        <f t="shared" si="3"/>
        <v>26550</v>
      </c>
      <c r="H25" s="5">
        <f t="shared" si="4"/>
        <v>28800</v>
      </c>
      <c r="I25" s="5">
        <f t="shared" si="5"/>
        <v>21600</v>
      </c>
      <c r="J25" s="5">
        <f t="shared" si="5"/>
        <v>21600</v>
      </c>
      <c r="K25" s="2">
        <f t="shared" si="6"/>
        <v>29700</v>
      </c>
      <c r="L25" s="2">
        <f t="shared" si="7"/>
        <v>21600</v>
      </c>
      <c r="M25" s="2">
        <f t="shared" si="8"/>
        <v>27450</v>
      </c>
      <c r="N25" s="5">
        <f t="shared" si="9"/>
        <v>28800</v>
      </c>
      <c r="O25" s="5">
        <f t="shared" si="10"/>
        <v>21600</v>
      </c>
      <c r="P25" s="2">
        <f t="shared" si="11"/>
        <v>27000</v>
      </c>
      <c r="Q25" s="2">
        <f t="shared" si="12"/>
        <v>21600</v>
      </c>
    </row>
    <row r="26" spans="1:17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1"/>
        <v>27000</v>
      </c>
      <c r="F26" s="1">
        <f t="shared" si="2"/>
        <v>21600</v>
      </c>
      <c r="G26" s="1">
        <f t="shared" si="3"/>
        <v>26550</v>
      </c>
      <c r="H26" s="1">
        <f t="shared" si="4"/>
        <v>28800</v>
      </c>
      <c r="I26" s="1">
        <f t="shared" si="5"/>
        <v>21600</v>
      </c>
      <c r="J26" s="1">
        <f t="shared" si="5"/>
        <v>21600</v>
      </c>
      <c r="K26" s="1">
        <f t="shared" si="6"/>
        <v>29700</v>
      </c>
      <c r="L26" s="1">
        <f t="shared" si="7"/>
        <v>21600</v>
      </c>
      <c r="M26" s="1">
        <f t="shared" si="8"/>
        <v>27450</v>
      </c>
      <c r="N26" s="1">
        <f t="shared" si="9"/>
        <v>28800</v>
      </c>
      <c r="O26" s="1">
        <f t="shared" si="10"/>
        <v>21600</v>
      </c>
      <c r="P26" s="1">
        <f t="shared" si="11"/>
        <v>27000</v>
      </c>
      <c r="Q26" s="1">
        <f t="shared" si="12"/>
        <v>21600</v>
      </c>
    </row>
    <row r="27" spans="1:17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2">
        <f t="shared" si="1"/>
        <v>27000</v>
      </c>
      <c r="F27" s="2">
        <f t="shared" si="2"/>
        <v>21600</v>
      </c>
      <c r="G27" s="2">
        <f t="shared" si="3"/>
        <v>26550</v>
      </c>
      <c r="H27" s="5">
        <f t="shared" si="4"/>
        <v>28800</v>
      </c>
      <c r="I27" s="5">
        <f t="shared" si="5"/>
        <v>21600</v>
      </c>
      <c r="J27" s="5">
        <f t="shared" si="5"/>
        <v>21600</v>
      </c>
      <c r="K27" s="2">
        <f t="shared" si="6"/>
        <v>29700</v>
      </c>
      <c r="L27" s="2">
        <f t="shared" si="7"/>
        <v>21600</v>
      </c>
      <c r="M27" s="2">
        <f t="shared" si="8"/>
        <v>27450</v>
      </c>
      <c r="N27" s="5">
        <f t="shared" si="9"/>
        <v>28800</v>
      </c>
      <c r="O27" s="5">
        <f t="shared" si="10"/>
        <v>21600</v>
      </c>
      <c r="P27" s="2">
        <f t="shared" si="11"/>
        <v>27000</v>
      </c>
      <c r="Q27" s="2">
        <f t="shared" si="12"/>
        <v>21600</v>
      </c>
    </row>
    <row r="28" spans="1:17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1"/>
        <v>27000</v>
      </c>
      <c r="F28" s="1">
        <f t="shared" si="2"/>
        <v>21600</v>
      </c>
      <c r="G28" s="1">
        <f t="shared" si="3"/>
        <v>26550</v>
      </c>
      <c r="H28" s="1">
        <f t="shared" si="4"/>
        <v>28800</v>
      </c>
      <c r="I28" s="1">
        <f t="shared" si="5"/>
        <v>21600</v>
      </c>
      <c r="J28" s="1">
        <f t="shared" si="5"/>
        <v>21600</v>
      </c>
      <c r="K28" s="1">
        <f t="shared" si="6"/>
        <v>29700</v>
      </c>
      <c r="L28" s="1">
        <f t="shared" si="7"/>
        <v>21600</v>
      </c>
      <c r="M28" s="1">
        <f t="shared" si="8"/>
        <v>27450</v>
      </c>
      <c r="N28" s="1">
        <f t="shared" si="9"/>
        <v>28800</v>
      </c>
      <c r="O28" s="1">
        <f t="shared" si="10"/>
        <v>21600</v>
      </c>
      <c r="P28" s="1">
        <f t="shared" si="11"/>
        <v>27000</v>
      </c>
      <c r="Q28" s="1">
        <f t="shared" si="12"/>
        <v>21600</v>
      </c>
    </row>
    <row r="29" spans="1:17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2">
        <f t="shared" si="1"/>
        <v>27000</v>
      </c>
      <c r="F29" s="2">
        <f t="shared" si="2"/>
        <v>21600</v>
      </c>
      <c r="G29" s="2">
        <f t="shared" si="3"/>
        <v>26550</v>
      </c>
      <c r="H29" s="5">
        <f t="shared" si="4"/>
        <v>28800</v>
      </c>
      <c r="I29" s="5">
        <f t="shared" si="5"/>
        <v>21600</v>
      </c>
      <c r="J29" s="5">
        <f t="shared" si="5"/>
        <v>21600</v>
      </c>
      <c r="K29" s="2">
        <f t="shared" si="6"/>
        <v>29700</v>
      </c>
      <c r="L29" s="2">
        <f t="shared" si="7"/>
        <v>21600</v>
      </c>
      <c r="M29" s="2">
        <f t="shared" si="8"/>
        <v>27450</v>
      </c>
      <c r="N29" s="5">
        <f t="shared" si="9"/>
        <v>28800</v>
      </c>
      <c r="O29" s="5">
        <f t="shared" si="10"/>
        <v>21600</v>
      </c>
      <c r="P29" s="2">
        <f t="shared" si="11"/>
        <v>27000</v>
      </c>
      <c r="Q29" s="2">
        <f t="shared" si="12"/>
        <v>21600</v>
      </c>
    </row>
    <row r="30" spans="1:17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1"/>
        <v>27000</v>
      </c>
      <c r="F30" s="1">
        <f t="shared" si="2"/>
        <v>21600</v>
      </c>
      <c r="G30" s="1">
        <f t="shared" si="3"/>
        <v>26550</v>
      </c>
      <c r="H30" s="1">
        <f t="shared" si="4"/>
        <v>28800</v>
      </c>
      <c r="I30" s="1">
        <f t="shared" si="5"/>
        <v>21600</v>
      </c>
      <c r="J30" s="1">
        <f t="shared" si="5"/>
        <v>21600</v>
      </c>
      <c r="K30" s="1">
        <f t="shared" si="6"/>
        <v>29700</v>
      </c>
      <c r="L30" s="1">
        <f t="shared" si="7"/>
        <v>21600</v>
      </c>
      <c r="M30" s="1">
        <f t="shared" si="8"/>
        <v>27450</v>
      </c>
      <c r="N30" s="1">
        <f t="shared" si="9"/>
        <v>28800</v>
      </c>
      <c r="O30" s="1">
        <f t="shared" si="10"/>
        <v>21600</v>
      </c>
      <c r="P30" s="1">
        <f t="shared" si="11"/>
        <v>27000</v>
      </c>
      <c r="Q30" s="1">
        <f t="shared" si="12"/>
        <v>21600</v>
      </c>
    </row>
    <row r="31" spans="1:17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2">
        <f t="shared" si="1"/>
        <v>27000</v>
      </c>
      <c r="F31" s="2">
        <f t="shared" si="2"/>
        <v>21600</v>
      </c>
      <c r="G31" s="2">
        <f t="shared" si="3"/>
        <v>26550</v>
      </c>
      <c r="H31" s="5">
        <f t="shared" si="4"/>
        <v>28800</v>
      </c>
      <c r="I31" s="5">
        <f t="shared" si="5"/>
        <v>21600</v>
      </c>
      <c r="J31" s="5">
        <f t="shared" si="5"/>
        <v>21600</v>
      </c>
      <c r="K31" s="2">
        <f t="shared" si="6"/>
        <v>29700</v>
      </c>
      <c r="L31" s="2">
        <f t="shared" si="7"/>
        <v>21600</v>
      </c>
      <c r="M31" s="2">
        <f t="shared" si="8"/>
        <v>27450</v>
      </c>
      <c r="N31" s="5">
        <f t="shared" si="9"/>
        <v>28800</v>
      </c>
      <c r="O31" s="5">
        <f t="shared" si="10"/>
        <v>21600</v>
      </c>
      <c r="P31" s="2">
        <f t="shared" si="11"/>
        <v>27000</v>
      </c>
      <c r="Q31" s="2">
        <f t="shared" si="12"/>
        <v>21600</v>
      </c>
    </row>
    <row r="32" spans="1:17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1"/>
        <v>27000</v>
      </c>
      <c r="F32" s="1">
        <f t="shared" si="2"/>
        <v>21600</v>
      </c>
      <c r="G32" s="1">
        <f t="shared" si="3"/>
        <v>26550</v>
      </c>
      <c r="H32" s="1">
        <f t="shared" si="4"/>
        <v>28800</v>
      </c>
      <c r="I32" s="1">
        <f t="shared" si="5"/>
        <v>21600</v>
      </c>
      <c r="J32" s="1">
        <f t="shared" si="5"/>
        <v>21600</v>
      </c>
      <c r="K32" s="1">
        <f t="shared" si="6"/>
        <v>29700</v>
      </c>
      <c r="L32" s="1">
        <f t="shared" si="7"/>
        <v>21600</v>
      </c>
      <c r="M32" s="1">
        <f t="shared" si="8"/>
        <v>27450</v>
      </c>
      <c r="N32" s="1">
        <f t="shared" si="9"/>
        <v>28800</v>
      </c>
      <c r="O32" s="1">
        <f t="shared" si="10"/>
        <v>21600</v>
      </c>
      <c r="P32" s="1">
        <f t="shared" si="11"/>
        <v>27000</v>
      </c>
      <c r="Q32" s="1">
        <f t="shared" si="12"/>
        <v>21600</v>
      </c>
    </row>
    <row r="33" spans="1:17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2">
        <f t="shared" si="1"/>
        <v>27000</v>
      </c>
      <c r="F33" s="2">
        <f t="shared" si="2"/>
        <v>21600</v>
      </c>
      <c r="G33" s="2">
        <f t="shared" si="3"/>
        <v>26550</v>
      </c>
      <c r="H33" s="5">
        <f t="shared" si="4"/>
        <v>28800</v>
      </c>
      <c r="I33" s="5">
        <f t="shared" si="5"/>
        <v>21600</v>
      </c>
      <c r="J33" s="5">
        <f t="shared" si="5"/>
        <v>21600</v>
      </c>
      <c r="K33" s="2">
        <f t="shared" si="6"/>
        <v>29700</v>
      </c>
      <c r="L33" s="2">
        <f t="shared" si="7"/>
        <v>21600</v>
      </c>
      <c r="M33" s="2">
        <f t="shared" si="8"/>
        <v>27450</v>
      </c>
      <c r="N33" s="5">
        <f t="shared" si="9"/>
        <v>28800</v>
      </c>
      <c r="O33" s="5">
        <f t="shared" si="10"/>
        <v>21600</v>
      </c>
      <c r="P33" s="2">
        <f t="shared" si="11"/>
        <v>27000</v>
      </c>
      <c r="Q33" s="2">
        <f t="shared" si="12"/>
        <v>21600</v>
      </c>
    </row>
    <row r="34" spans="1:17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1"/>
        <v>27000</v>
      </c>
      <c r="F34" s="1">
        <f t="shared" si="2"/>
        <v>21600</v>
      </c>
      <c r="G34" s="1">
        <f t="shared" si="3"/>
        <v>26550</v>
      </c>
      <c r="H34" s="1">
        <f t="shared" si="4"/>
        <v>28800</v>
      </c>
      <c r="I34" s="1">
        <f t="shared" si="5"/>
        <v>21600</v>
      </c>
      <c r="J34" s="1">
        <f t="shared" si="5"/>
        <v>21600</v>
      </c>
      <c r="K34" s="1">
        <f t="shared" si="6"/>
        <v>29700</v>
      </c>
      <c r="L34" s="1">
        <f t="shared" si="7"/>
        <v>21600</v>
      </c>
      <c r="M34" s="1">
        <f t="shared" si="8"/>
        <v>27450</v>
      </c>
      <c r="N34" s="1">
        <f t="shared" si="9"/>
        <v>28800</v>
      </c>
      <c r="O34" s="1">
        <f t="shared" si="10"/>
        <v>21600</v>
      </c>
      <c r="P34" s="1">
        <f t="shared" si="11"/>
        <v>27000</v>
      </c>
      <c r="Q34" s="1">
        <f t="shared" si="12"/>
        <v>21600</v>
      </c>
    </row>
    <row r="35" spans="1:17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2">
        <f t="shared" si="1"/>
        <v>27000</v>
      </c>
      <c r="F35" s="2">
        <f t="shared" si="2"/>
        <v>21600</v>
      </c>
      <c r="G35" s="2">
        <f t="shared" si="3"/>
        <v>26550</v>
      </c>
      <c r="H35" s="5">
        <f t="shared" si="4"/>
        <v>28800</v>
      </c>
      <c r="I35" s="5">
        <f t="shared" si="5"/>
        <v>21600</v>
      </c>
      <c r="J35" s="5">
        <f t="shared" si="5"/>
        <v>21600</v>
      </c>
      <c r="K35" s="2">
        <f t="shared" si="6"/>
        <v>29700</v>
      </c>
      <c r="L35" s="2">
        <f t="shared" si="7"/>
        <v>21600</v>
      </c>
      <c r="M35" s="2">
        <f t="shared" si="8"/>
        <v>27450</v>
      </c>
      <c r="N35" s="5">
        <f t="shared" si="9"/>
        <v>28800</v>
      </c>
      <c r="O35" s="5">
        <f t="shared" si="10"/>
        <v>21600</v>
      </c>
      <c r="P35" s="2">
        <f t="shared" si="11"/>
        <v>27000</v>
      </c>
      <c r="Q35" s="2">
        <f t="shared" si="12"/>
        <v>21600</v>
      </c>
    </row>
    <row r="36" spans="1:17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1"/>
        <v>27000</v>
      </c>
      <c r="F36" s="1">
        <f t="shared" si="2"/>
        <v>21600</v>
      </c>
      <c r="G36" s="1">
        <f t="shared" si="3"/>
        <v>26550</v>
      </c>
      <c r="H36" s="1">
        <f t="shared" si="4"/>
        <v>28800</v>
      </c>
      <c r="I36" s="1">
        <f t="shared" si="5"/>
        <v>21600</v>
      </c>
      <c r="J36" s="1">
        <f t="shared" si="5"/>
        <v>21600</v>
      </c>
      <c r="K36" s="1">
        <f t="shared" si="6"/>
        <v>29700</v>
      </c>
      <c r="L36" s="1">
        <f t="shared" si="7"/>
        <v>21600</v>
      </c>
      <c r="M36" s="1">
        <f t="shared" si="8"/>
        <v>27450</v>
      </c>
      <c r="N36" s="1">
        <f t="shared" si="9"/>
        <v>28800</v>
      </c>
      <c r="O36" s="1">
        <f t="shared" si="10"/>
        <v>21600</v>
      </c>
      <c r="P36" s="1">
        <f t="shared" si="11"/>
        <v>27000</v>
      </c>
      <c r="Q36" s="1">
        <f t="shared" si="12"/>
        <v>21600</v>
      </c>
    </row>
    <row r="37" spans="1:17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2">
        <f t="shared" si="1"/>
        <v>27000</v>
      </c>
      <c r="F37" s="2">
        <f t="shared" si="2"/>
        <v>21600</v>
      </c>
      <c r="G37" s="2">
        <f t="shared" si="3"/>
        <v>26550</v>
      </c>
      <c r="H37" s="5">
        <f t="shared" si="4"/>
        <v>28800</v>
      </c>
      <c r="I37" s="5">
        <f t="shared" si="5"/>
        <v>21600</v>
      </c>
      <c r="J37" s="5">
        <f t="shared" si="5"/>
        <v>21600</v>
      </c>
      <c r="K37" s="2">
        <f t="shared" si="6"/>
        <v>29700</v>
      </c>
      <c r="L37" s="2">
        <f t="shared" si="7"/>
        <v>21600</v>
      </c>
      <c r="M37" s="2">
        <f t="shared" si="8"/>
        <v>27450</v>
      </c>
      <c r="N37" s="5">
        <f t="shared" si="9"/>
        <v>28800</v>
      </c>
      <c r="O37" s="5">
        <f t="shared" si="10"/>
        <v>21600</v>
      </c>
      <c r="P37" s="2">
        <f t="shared" si="11"/>
        <v>27000</v>
      </c>
      <c r="Q37" s="2">
        <f t="shared" si="12"/>
        <v>21600</v>
      </c>
    </row>
    <row r="38" spans="1:17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 t="shared" si="1"/>
        <v>27000</v>
      </c>
      <c r="F38" s="1">
        <f t="shared" si="2"/>
        <v>21600</v>
      </c>
      <c r="G38" s="1">
        <f t="shared" si="3"/>
        <v>26550</v>
      </c>
      <c r="H38" s="1">
        <f t="shared" si="4"/>
        <v>28800</v>
      </c>
      <c r="I38" s="1">
        <f t="shared" si="5"/>
        <v>21600</v>
      </c>
      <c r="J38" s="1">
        <f t="shared" si="5"/>
        <v>21600</v>
      </c>
      <c r="K38" s="1">
        <f t="shared" si="6"/>
        <v>29700</v>
      </c>
      <c r="L38" s="1">
        <f t="shared" si="7"/>
        <v>21600</v>
      </c>
      <c r="M38" s="1">
        <f t="shared" si="8"/>
        <v>27450</v>
      </c>
      <c r="N38" s="1">
        <f t="shared" si="9"/>
        <v>28800</v>
      </c>
      <c r="O38" s="1">
        <f t="shared" si="10"/>
        <v>21600</v>
      </c>
      <c r="P38" s="1">
        <f t="shared" si="11"/>
        <v>27000</v>
      </c>
      <c r="Q38" s="1">
        <f t="shared" si="12"/>
        <v>21600</v>
      </c>
    </row>
    <row r="39" spans="1:17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2">
        <f t="shared" si="1"/>
        <v>27000</v>
      </c>
      <c r="F39" s="2">
        <f t="shared" si="2"/>
        <v>21600</v>
      </c>
      <c r="G39" s="2">
        <f t="shared" si="3"/>
        <v>26550</v>
      </c>
      <c r="H39" s="5">
        <f t="shared" si="4"/>
        <v>28800</v>
      </c>
      <c r="I39" s="5">
        <f t="shared" si="5"/>
        <v>21600</v>
      </c>
      <c r="J39" s="5">
        <f t="shared" si="5"/>
        <v>21600</v>
      </c>
      <c r="K39" s="2">
        <f t="shared" si="6"/>
        <v>29700</v>
      </c>
      <c r="L39" s="2">
        <f t="shared" si="7"/>
        <v>21600</v>
      </c>
      <c r="M39" s="2">
        <f t="shared" si="8"/>
        <v>27450</v>
      </c>
      <c r="N39" s="5">
        <f t="shared" si="9"/>
        <v>28800</v>
      </c>
      <c r="O39" s="5">
        <f t="shared" si="10"/>
        <v>21600</v>
      </c>
      <c r="P39" s="2">
        <f t="shared" si="11"/>
        <v>27000</v>
      </c>
      <c r="Q39" s="2">
        <f t="shared" si="12"/>
        <v>21600</v>
      </c>
    </row>
    <row r="40" spans="1:17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 t="shared" si="1"/>
        <v>27000</v>
      </c>
      <c r="F40" s="1">
        <f t="shared" si="2"/>
        <v>21600</v>
      </c>
      <c r="G40" s="1">
        <f t="shared" si="3"/>
        <v>26550</v>
      </c>
      <c r="H40" s="1">
        <f t="shared" si="4"/>
        <v>28800</v>
      </c>
      <c r="I40" s="1">
        <f t="shared" si="5"/>
        <v>21600</v>
      </c>
      <c r="J40" s="1">
        <f t="shared" si="5"/>
        <v>21600</v>
      </c>
      <c r="K40" s="1">
        <f t="shared" si="6"/>
        <v>29700</v>
      </c>
      <c r="L40" s="1">
        <f t="shared" si="7"/>
        <v>21600</v>
      </c>
      <c r="M40" s="1">
        <f t="shared" si="8"/>
        <v>27450</v>
      </c>
      <c r="N40" s="1">
        <f t="shared" si="9"/>
        <v>28800</v>
      </c>
      <c r="O40" s="1">
        <f t="shared" si="10"/>
        <v>21600</v>
      </c>
      <c r="P40" s="1">
        <f t="shared" si="11"/>
        <v>27000</v>
      </c>
      <c r="Q40" s="1">
        <f t="shared" si="12"/>
        <v>21600</v>
      </c>
    </row>
    <row r="41" spans="1:17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2">
        <f>0+13500+12900</f>
        <v>26400</v>
      </c>
      <c r="F41" s="2">
        <f>0+13500+7500</f>
        <v>21000</v>
      </c>
      <c r="G41" s="2">
        <f>0+13500+12450</f>
        <v>25950</v>
      </c>
      <c r="H41" s="5">
        <f>0+13500+14700</f>
        <v>28200</v>
      </c>
      <c r="I41" s="5">
        <f>0+13500+7500</f>
        <v>21000</v>
      </c>
      <c r="J41" s="5">
        <f>0+13500+7500</f>
        <v>21000</v>
      </c>
      <c r="K41" s="2">
        <f>0+13500+15600</f>
        <v>29100</v>
      </c>
      <c r="L41" s="2">
        <f>0+13500+7500</f>
        <v>21000</v>
      </c>
      <c r="M41" s="2">
        <f>0+13500+13450</f>
        <v>26950</v>
      </c>
      <c r="N41" s="5">
        <f>0+13500+14700</f>
        <v>28200</v>
      </c>
      <c r="O41" s="5">
        <f>0+13500+7500</f>
        <v>21000</v>
      </c>
      <c r="P41" s="2">
        <f>0+13500+12900</f>
        <v>26400</v>
      </c>
      <c r="Q41" s="2">
        <f>0+13500+7500</f>
        <v>21000</v>
      </c>
    </row>
    <row r="42" spans="1:17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0+13500+12300</f>
        <v>25800</v>
      </c>
      <c r="F42" s="1">
        <f>0+13500+6900</f>
        <v>20400</v>
      </c>
      <c r="G42" s="1">
        <f>0+13500+11850</f>
        <v>25350</v>
      </c>
      <c r="H42" s="1">
        <f>0+13500+14100</f>
        <v>27600</v>
      </c>
      <c r="I42" s="1">
        <f>0+13500+6900</f>
        <v>20400</v>
      </c>
      <c r="J42" s="1">
        <f>0+13500+6900</f>
        <v>20400</v>
      </c>
      <c r="K42" s="1">
        <f>0+13500+15000</f>
        <v>28500</v>
      </c>
      <c r="L42" s="1">
        <f>0+13500+6900</f>
        <v>20400</v>
      </c>
      <c r="M42" s="1">
        <f>0+13500+12950</f>
        <v>26450</v>
      </c>
      <c r="N42" s="1">
        <f>0+13500+14100</f>
        <v>27600</v>
      </c>
      <c r="O42" s="1">
        <f>0+13500+6900</f>
        <v>20400</v>
      </c>
      <c r="P42" s="1">
        <f>0+13500+12300</f>
        <v>25800</v>
      </c>
      <c r="Q42" s="1">
        <f>0+13500+6900</f>
        <v>20400</v>
      </c>
    </row>
    <row r="43" spans="1:17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2">
        <f>0+13500+11700</f>
        <v>25200</v>
      </c>
      <c r="F43" s="2">
        <f>0+13500+6300</f>
        <v>19800</v>
      </c>
      <c r="G43" s="2">
        <f>0+13500+11250</f>
        <v>24750</v>
      </c>
      <c r="H43" s="5">
        <f>0+13500+13500</f>
        <v>27000</v>
      </c>
      <c r="I43" s="5">
        <f>0+13500+6300</f>
        <v>19800</v>
      </c>
      <c r="J43" s="5">
        <f>0+13500+6300</f>
        <v>19800</v>
      </c>
      <c r="K43" s="2">
        <f>0+13500+14400</f>
        <v>27900</v>
      </c>
      <c r="L43" s="2">
        <f>0+13500+6300</f>
        <v>19800</v>
      </c>
      <c r="M43" s="2">
        <f>0+13500+12450</f>
        <v>25950</v>
      </c>
      <c r="N43" s="5">
        <f>0+13500+13500</f>
        <v>27000</v>
      </c>
      <c r="O43" s="5">
        <f>0+13500+6300</f>
        <v>19800</v>
      </c>
      <c r="P43" s="2">
        <f>0+13500+11700</f>
        <v>25200</v>
      </c>
      <c r="Q43" s="2">
        <f>0+13500+6300</f>
        <v>19800</v>
      </c>
    </row>
    <row r="44" spans="1:17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0+13500+10800</f>
        <v>24300</v>
      </c>
      <c r="F44" s="1">
        <f>0+13500+5400</f>
        <v>18900</v>
      </c>
      <c r="G44" s="1">
        <f>0+13500+10350</f>
        <v>23850</v>
      </c>
      <c r="H44" s="1">
        <f>0+13500+12600</f>
        <v>26100</v>
      </c>
      <c r="I44" s="1">
        <f>0+13500+5400</f>
        <v>18900</v>
      </c>
      <c r="J44" s="1">
        <f>0+13500+5400</f>
        <v>18900</v>
      </c>
      <c r="K44" s="1">
        <f>0+13500+13500</f>
        <v>27000</v>
      </c>
      <c r="L44" s="1">
        <f>0+13500+5400</f>
        <v>18900</v>
      </c>
      <c r="M44" s="1">
        <f>0+13500+11700</f>
        <v>25200</v>
      </c>
      <c r="N44" s="1">
        <f>0+13500+12600</f>
        <v>26100</v>
      </c>
      <c r="O44" s="1">
        <f>0+13500+5400</f>
        <v>18900</v>
      </c>
      <c r="P44" s="1">
        <f>0+13500+10800</f>
        <v>24300</v>
      </c>
      <c r="Q44" s="1">
        <f>0+13500+5400</f>
        <v>18900</v>
      </c>
    </row>
    <row r="45" spans="1:17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0+13500+13200</f>
        <v>26700</v>
      </c>
      <c r="F45" s="2">
        <f>0+13500+6600</f>
        <v>20100</v>
      </c>
      <c r="G45" s="2">
        <f>0+13500+12650</f>
        <v>26150</v>
      </c>
      <c r="H45" s="5">
        <f>0+13500+15400</f>
        <v>28900</v>
      </c>
      <c r="I45" s="5">
        <f>0+13500+6600</f>
        <v>20100</v>
      </c>
      <c r="J45" s="5">
        <f>0+13500+6600</f>
        <v>20100</v>
      </c>
      <c r="K45" s="2">
        <f>0+13500+16500</f>
        <v>30000</v>
      </c>
      <c r="L45" s="2">
        <f>0+13500+6600</f>
        <v>20100</v>
      </c>
      <c r="M45" s="2">
        <f>0+13500+14300</f>
        <v>27800</v>
      </c>
      <c r="N45" s="5">
        <f>0+13500+15400</f>
        <v>28900</v>
      </c>
      <c r="O45" s="5">
        <f>0+13500+6600</f>
        <v>20100</v>
      </c>
      <c r="P45" s="2">
        <f>0+13500+13200</f>
        <v>26700</v>
      </c>
      <c r="Q45" s="2">
        <f>0+13500+6600</f>
        <v>20100</v>
      </c>
    </row>
    <row r="46" spans="1:17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0+13500+10800</f>
        <v>24300</v>
      </c>
      <c r="F46" s="1">
        <f>0+13500+5400</f>
        <v>18900</v>
      </c>
      <c r="G46" s="1">
        <f>0+13500+10350</f>
        <v>23850</v>
      </c>
      <c r="H46" s="1">
        <f>0+13500+12600</f>
        <v>26100</v>
      </c>
      <c r="I46" s="1">
        <f>0+13500+5400</f>
        <v>18900</v>
      </c>
      <c r="J46" s="1">
        <f>0+13500+5400</f>
        <v>18900</v>
      </c>
      <c r="K46" s="1">
        <f>0+13500+13500</f>
        <v>27000</v>
      </c>
      <c r="L46" s="1">
        <f>0+13500+5400</f>
        <v>18900</v>
      </c>
      <c r="M46" s="1">
        <f>0+13500+11700</f>
        <v>25200</v>
      </c>
      <c r="N46" s="1">
        <f>0+13500+12600</f>
        <v>26100</v>
      </c>
      <c r="O46" s="1">
        <f>0+13500+5400</f>
        <v>18900</v>
      </c>
      <c r="P46" s="1">
        <f>0+13500+10800</f>
        <v>24300</v>
      </c>
      <c r="Q46" s="1">
        <f>0+13500+5400</f>
        <v>18900</v>
      </c>
    </row>
    <row r="47" spans="1:17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2">
        <f>0+13500+10800</f>
        <v>24300</v>
      </c>
      <c r="F47" s="2">
        <f>0+13500+5400</f>
        <v>18900</v>
      </c>
      <c r="G47" s="2">
        <f>0+13500+10350</f>
        <v>23850</v>
      </c>
      <c r="H47" s="5">
        <f>0+13500+12600</f>
        <v>26100</v>
      </c>
      <c r="I47" s="5">
        <f>0+13500+5400</f>
        <v>18900</v>
      </c>
      <c r="J47" s="5">
        <f>0+13500+5400</f>
        <v>18900</v>
      </c>
      <c r="K47" s="2">
        <f>0+13500+13500</f>
        <v>27000</v>
      </c>
      <c r="L47" s="2">
        <f>0+13500+5400</f>
        <v>18900</v>
      </c>
      <c r="M47" s="2">
        <f>0+13500+11700</f>
        <v>25200</v>
      </c>
      <c r="N47" s="5">
        <f>0+13500+12600</f>
        <v>26100</v>
      </c>
      <c r="O47" s="5">
        <f>0+13500+5400</f>
        <v>18900</v>
      </c>
      <c r="P47" s="2">
        <f>0+13500+10800</f>
        <v>24300</v>
      </c>
      <c r="Q47" s="2">
        <f>0+13500+5400</f>
        <v>18900</v>
      </c>
    </row>
    <row r="48" spans="1:17" ht="18" customHeight="1">
      <c r="A48" s="1" t="s">
        <v>119</v>
      </c>
      <c r="B48" s="1" t="s">
        <v>120</v>
      </c>
      <c r="C48" s="1" t="s">
        <v>121</v>
      </c>
      <c r="D48" s="1" t="s">
        <v>122</v>
      </c>
      <c r="E48" s="1">
        <f aca="true" t="shared" si="13" ref="E48:Q49">0+13500+0</f>
        <v>13500</v>
      </c>
      <c r="F48" s="1">
        <f t="shared" si="13"/>
        <v>13500</v>
      </c>
      <c r="G48" s="1">
        <f t="shared" si="13"/>
        <v>13500</v>
      </c>
      <c r="H48" s="1">
        <f t="shared" si="13"/>
        <v>13500</v>
      </c>
      <c r="I48" s="1">
        <f t="shared" si="13"/>
        <v>13500</v>
      </c>
      <c r="J48" s="1">
        <f t="shared" si="13"/>
        <v>13500</v>
      </c>
      <c r="K48" s="1">
        <f t="shared" si="13"/>
        <v>13500</v>
      </c>
      <c r="L48" s="1">
        <f t="shared" si="13"/>
        <v>13500</v>
      </c>
      <c r="M48" s="1">
        <f t="shared" si="13"/>
        <v>13500</v>
      </c>
      <c r="N48" s="1">
        <f t="shared" si="13"/>
        <v>13500</v>
      </c>
      <c r="O48" s="1">
        <f t="shared" si="13"/>
        <v>13500</v>
      </c>
      <c r="P48" s="1">
        <f t="shared" si="13"/>
        <v>13500</v>
      </c>
      <c r="Q48" s="1">
        <f t="shared" si="13"/>
        <v>13500</v>
      </c>
    </row>
    <row r="49" spans="1:17" ht="18" customHeight="1">
      <c r="A49" s="2" t="s">
        <v>123</v>
      </c>
      <c r="B49" s="2" t="s">
        <v>124</v>
      </c>
      <c r="C49" s="2" t="s">
        <v>121</v>
      </c>
      <c r="D49" s="2" t="s">
        <v>125</v>
      </c>
      <c r="E49" s="2">
        <f t="shared" si="13"/>
        <v>13500</v>
      </c>
      <c r="F49" s="2">
        <f t="shared" si="13"/>
        <v>13500</v>
      </c>
      <c r="G49" s="2">
        <f t="shared" si="13"/>
        <v>13500</v>
      </c>
      <c r="H49" s="5">
        <f t="shared" si="13"/>
        <v>13500</v>
      </c>
      <c r="I49" s="5">
        <f t="shared" si="13"/>
        <v>13500</v>
      </c>
      <c r="J49" s="5">
        <f t="shared" si="13"/>
        <v>13500</v>
      </c>
      <c r="K49" s="2">
        <f t="shared" si="13"/>
        <v>13500</v>
      </c>
      <c r="L49" s="2">
        <f t="shared" si="13"/>
        <v>13500</v>
      </c>
      <c r="M49" s="2">
        <f t="shared" si="13"/>
        <v>13500</v>
      </c>
      <c r="N49" s="5">
        <f t="shared" si="13"/>
        <v>13500</v>
      </c>
      <c r="O49" s="5">
        <f t="shared" si="13"/>
        <v>13500</v>
      </c>
      <c r="P49" s="2">
        <f t="shared" si="13"/>
        <v>13500</v>
      </c>
      <c r="Q49" s="2">
        <f t="shared" si="13"/>
        <v>13500</v>
      </c>
    </row>
  </sheetData>
  <sheetProtection selectLockedCells="1" selectUnlockedCells="1"/>
  <mergeCells count="10">
    <mergeCell ref="K2:M2"/>
    <mergeCell ref="N2:O2"/>
    <mergeCell ref="P2:Q2"/>
    <mergeCell ref="A1:Q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2022-02-10T09:57:32Z</dcterms:modified>
  <cp:category/>
  <cp:version/>
  <cp:contentType/>
  <cp:contentStatus/>
</cp:coreProperties>
</file>