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<sst xmlns="http://schemas.openxmlformats.org/spreadsheetml/2006/main" count="201" uniqueCount="124">
  <si>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Das House, гостевой дом (г. Сочи, Адлер, ул. 8 Марта, 18/1)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</si>
  <si>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</si>
  <si>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</si>
  <si>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</si>
  <si>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</si>
  <si>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</si>
  <si>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</si>
  <si>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</si>
  <si>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4-х местный 2-х комнатный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</si>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</sst>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F6">0+13500+5400</f>
        <v>18900</v>
      </c>
      <c r="F4" s="1">
        <f t="shared" si="0"/>
        <v>18900</v>
      </c>
      <c r="G4" s="1">
        <f>0+13500+5625</f>
        <v>19125</v>
      </c>
      <c r="H4" s="1">
        <f>0+13500+3600</f>
        <v>17100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 t="shared" si="0"/>
        <v>18900</v>
      </c>
      <c r="F5" s="2">
        <f t="shared" si="0"/>
        <v>18900</v>
      </c>
      <c r="G5" s="5">
        <f>0+13500+5625</f>
        <v>19125</v>
      </c>
      <c r="H5" s="2">
        <f>0+13500+3600</f>
        <v>17100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 t="shared" si="0"/>
        <v>18900</v>
      </c>
      <c r="F6" s="1">
        <f t="shared" si="0"/>
        <v>18900</v>
      </c>
      <c r="G6" s="1">
        <f>0+13500+5625</f>
        <v>19125</v>
      </c>
      <c r="H6" s="1">
        <f>0+13500+3600</f>
        <v>17100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0+13500+5700</f>
        <v>19200</v>
      </c>
      <c r="F7" s="2">
        <f>0+13500+5600</f>
        <v>19100</v>
      </c>
      <c r="G7" s="5">
        <f>0+13500+5775</f>
        <v>19275</v>
      </c>
      <c r="H7" s="2">
        <f>0+13500+4300</f>
        <v>17800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0+13500+5400</f>
        <v>18900</v>
      </c>
      <c r="F8" s="1">
        <f>0+13500+5200</f>
        <v>18700</v>
      </c>
      <c r="G8" s="1">
        <f>0+13500+5300</f>
        <v>18800</v>
      </c>
      <c r="H8" s="1">
        <f>0+13500+4600</f>
        <v>18100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0+13500+6450</f>
        <v>19950</v>
      </c>
      <c r="F9" s="2">
        <f>0+13500+6100</f>
        <v>19600</v>
      </c>
      <c r="G9" s="5">
        <f>0+13500+6150</f>
        <v>19650</v>
      </c>
      <c r="H9" s="2">
        <f>0+13500+6050</f>
        <v>19550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0+13500+6750</f>
        <v>20250</v>
      </c>
      <c r="F10" s="1">
        <f>0+13500+6300</f>
        <v>19800</v>
      </c>
      <c r="G10" s="1">
        <f>0+13500+6300</f>
        <v>19800</v>
      </c>
      <c r="H10" s="1">
        <f>0+13500+6750</f>
        <v>20250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0+13500+6750</f>
        <v>20250</v>
      </c>
      <c r="F11" s="2">
        <f>0+13500+6300</f>
        <v>19800</v>
      </c>
      <c r="G11" s="5">
        <f>0+13500+6300</f>
        <v>19800</v>
      </c>
      <c r="H11" s="2">
        <f>0+13500+6750</f>
        <v>20250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0+13500+7500</f>
        <v>21000</v>
      </c>
      <c r="F12" s="1">
        <f>0+13500+7000</f>
        <v>20500</v>
      </c>
      <c r="G12" s="1">
        <f>0+13500+7000</f>
        <v>20500</v>
      </c>
      <c r="H12" s="1">
        <f>0+13500+7500</f>
        <v>21000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0+13500+7000</f>
        <v>20500</v>
      </c>
      <c r="F13" s="2">
        <f>0+13500+6440</f>
        <v>19940</v>
      </c>
      <c r="G13" s="5">
        <f>0+13500+6475</f>
        <v>19975</v>
      </c>
      <c r="H13" s="2">
        <f>0+13500+7000</f>
        <v>20500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0+13500+7500</f>
        <v>21000</v>
      </c>
      <c r="F14" s="1">
        <f>0+13500+6720</f>
        <v>20220</v>
      </c>
      <c r="G14" s="1">
        <f>0+13500+6825</f>
        <v>20325</v>
      </c>
      <c r="H14" s="1">
        <f>0+13500+7500</f>
        <v>21000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0+13500+8000</f>
        <v>21500</v>
      </c>
      <c r="F15" s="2">
        <f>0+13500+7000</f>
        <v>20500</v>
      </c>
      <c r="G15" s="5">
        <f>0+13500+7175</f>
        <v>20675</v>
      </c>
      <c r="H15" s="2">
        <f>0+13500+8000</f>
        <v>21500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0+13500+8750</f>
        <v>22250</v>
      </c>
      <c r="F16" s="1">
        <f>0+13500+7420</f>
        <v>20920</v>
      </c>
      <c r="G16" s="1">
        <f>0+13500+7700</f>
        <v>21200</v>
      </c>
      <c r="H16" s="1">
        <f>0+13500+8750</f>
        <v>22250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>0+13500+9000</f>
        <v>22500</v>
      </c>
      <c r="F17" s="2">
        <f>0+13500+7560</f>
        <v>21060</v>
      </c>
      <c r="G17" s="5">
        <f>0+13500+7875</f>
        <v>21375</v>
      </c>
      <c r="H17" s="2">
        <f aca="true" t="shared" si="1" ref="H17:H26">0+13500+9000</f>
        <v>22500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>0+13500+9000</f>
        <v>22500</v>
      </c>
      <c r="F18" s="1">
        <f>0+13500+7560</f>
        <v>21060</v>
      </c>
      <c r="G18" s="1">
        <f>0+13500+7875</f>
        <v>21375</v>
      </c>
      <c r="H18" s="1">
        <f t="shared" si="1"/>
        <v>22500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>0+13500+9000</f>
        <v>22500</v>
      </c>
      <c r="F19" s="2">
        <f>0+13500+7560</f>
        <v>21060</v>
      </c>
      <c r="G19" s="5">
        <f>0+13500+7875</f>
        <v>21375</v>
      </c>
      <c r="H19" s="2">
        <f t="shared" si="1"/>
        <v>22500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>0+13500+9500</f>
        <v>23000</v>
      </c>
      <c r="F20" s="1">
        <f>0+13500+7880</f>
        <v>21380</v>
      </c>
      <c r="G20" s="1">
        <f>0+13500+8025</f>
        <v>21525</v>
      </c>
      <c r="H20" s="1">
        <f t="shared" si="1"/>
        <v>22500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>0+13500+10000</f>
        <v>23500</v>
      </c>
      <c r="F21" s="2">
        <f>0+13500+8200</f>
        <v>21700</v>
      </c>
      <c r="G21" s="5">
        <f>0+13500+8175</f>
        <v>21675</v>
      </c>
      <c r="H21" s="2">
        <f t="shared" si="1"/>
        <v>22500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>0+13500+10500</f>
        <v>24000</v>
      </c>
      <c r="F22" s="1">
        <f>0+13500+8520</f>
        <v>22020</v>
      </c>
      <c r="G22" s="1">
        <f>0+13500+8325</f>
        <v>21825</v>
      </c>
      <c r="H22" s="1">
        <f t="shared" si="1"/>
        <v>22500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>0+13500+11000</f>
        <v>24500</v>
      </c>
      <c r="F23" s="2">
        <f>0+13500+8840</f>
        <v>22340</v>
      </c>
      <c r="G23" s="5">
        <f>0+13500+8475</f>
        <v>21975</v>
      </c>
      <c r="H23" s="2">
        <f t="shared" si="1"/>
        <v>22500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>0+13500+11250</f>
        <v>24750</v>
      </c>
      <c r="F24" s="1">
        <f>0+13500+9000</f>
        <v>22500</v>
      </c>
      <c r="G24" s="1">
        <f>0+13500+8550</f>
        <v>22050</v>
      </c>
      <c r="H24" s="1">
        <f t="shared" si="1"/>
        <v>22500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>0+13500+11250</f>
        <v>24750</v>
      </c>
      <c r="F25" s="2">
        <f>0+13500+9000</f>
        <v>22500</v>
      </c>
      <c r="G25" s="5">
        <f>0+13500+8550</f>
        <v>22050</v>
      </c>
      <c r="H25" s="2">
        <f t="shared" si="1"/>
        <v>22500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>0+13500+11250</f>
        <v>24750</v>
      </c>
      <c r="F26" s="1">
        <f>0+13500+9000</f>
        <v>22500</v>
      </c>
      <c r="G26" s="1">
        <f>0+13500+8550</f>
        <v>22050</v>
      </c>
      <c r="H26" s="1">
        <f t="shared" si="1"/>
        <v>22500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>0+13500+10000</f>
        <v>23500</v>
      </c>
      <c r="F27" s="2">
        <f>0+13500+8070</f>
        <v>21570</v>
      </c>
      <c r="G27" s="5">
        <f>0+13500+7600</f>
        <v>21100</v>
      </c>
      <c r="H27" s="2">
        <f>0+13500+8125</f>
        <v>21625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>0+13500+10000</f>
        <v>23500</v>
      </c>
      <c r="F28" s="1">
        <f>0+13500+8280</f>
        <v>21780</v>
      </c>
      <c r="G28" s="1">
        <f>0+13500+7600</f>
        <v>21100</v>
      </c>
      <c r="H28" s="1">
        <f>0+13500+8500</f>
        <v>22000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>0+13500+10000</f>
        <v>23500</v>
      </c>
      <c r="F29" s="2">
        <f>0+13500+8420</f>
        <v>21920</v>
      </c>
      <c r="G29" s="5">
        <f>0+13500+7600</f>
        <v>21100</v>
      </c>
      <c r="H29" s="2">
        <f>0+13500+8750</f>
        <v>22250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>0+13500+10000</f>
        <v>23500</v>
      </c>
      <c r="F30" s="1">
        <f>0+13500+8560</f>
        <v>22060</v>
      </c>
      <c r="G30" s="1">
        <f>0+13500+7600</f>
        <v>21100</v>
      </c>
      <c r="H30" s="1">
        <f>0+13500+9000</f>
        <v>22500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aca="true" t="shared" si="2" ref="E31:E39">0+13500+11250</f>
        <v>24750</v>
      </c>
      <c r="F31" s="2">
        <f aca="true" t="shared" si="3" ref="F31:F39">0+13500+9630</f>
        <v>23130</v>
      </c>
      <c r="G31" s="5">
        <f aca="true" t="shared" si="4" ref="G31:G39">0+13500+8550</f>
        <v>22050</v>
      </c>
      <c r="H31" s="2">
        <f aca="true" t="shared" si="5" ref="H31:H39">0+13500+10125</f>
        <v>23625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2"/>
        <v>24750</v>
      </c>
      <c r="F32" s="1">
        <f t="shared" si="3"/>
        <v>23130</v>
      </c>
      <c r="G32" s="1">
        <f t="shared" si="4"/>
        <v>22050</v>
      </c>
      <c r="H32" s="1">
        <f t="shared" si="5"/>
        <v>23625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2"/>
        <v>24750</v>
      </c>
      <c r="F33" s="2">
        <f t="shared" si="3"/>
        <v>23130</v>
      </c>
      <c r="G33" s="5">
        <f t="shared" si="4"/>
        <v>22050</v>
      </c>
      <c r="H33" s="2">
        <f t="shared" si="5"/>
        <v>23625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2"/>
        <v>24750</v>
      </c>
      <c r="F34" s="1">
        <f t="shared" si="3"/>
        <v>23130</v>
      </c>
      <c r="G34" s="1">
        <f t="shared" si="4"/>
        <v>22050</v>
      </c>
      <c r="H34" s="1">
        <f t="shared" si="5"/>
        <v>23625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2"/>
        <v>24750</v>
      </c>
      <c r="F35" s="2">
        <f t="shared" si="3"/>
        <v>23130</v>
      </c>
      <c r="G35" s="5">
        <f t="shared" si="4"/>
        <v>22050</v>
      </c>
      <c r="H35" s="2">
        <f t="shared" si="5"/>
        <v>23625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2"/>
        <v>24750</v>
      </c>
      <c r="F36" s="1">
        <f t="shared" si="3"/>
        <v>23130</v>
      </c>
      <c r="G36" s="1">
        <f t="shared" si="4"/>
        <v>22050</v>
      </c>
      <c r="H36" s="1">
        <f t="shared" si="5"/>
        <v>23625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2"/>
        <v>24750</v>
      </c>
      <c r="F37" s="2">
        <f t="shared" si="3"/>
        <v>23130</v>
      </c>
      <c r="G37" s="5">
        <f t="shared" si="4"/>
        <v>22050</v>
      </c>
      <c r="H37" s="2">
        <f t="shared" si="5"/>
        <v>23625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2"/>
        <v>24750</v>
      </c>
      <c r="F38" s="1">
        <f t="shared" si="3"/>
        <v>23130</v>
      </c>
      <c r="G38" s="1">
        <f t="shared" si="4"/>
        <v>22050</v>
      </c>
      <c r="H38" s="1">
        <f t="shared" si="5"/>
        <v>23625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2"/>
        <v>24750</v>
      </c>
      <c r="F39" s="2">
        <f t="shared" si="3"/>
        <v>23130</v>
      </c>
      <c r="G39" s="5">
        <f t="shared" si="4"/>
        <v>22050</v>
      </c>
      <c r="H39" s="2">
        <f t="shared" si="5"/>
        <v>23625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0+13500+13250</f>
        <v>26750</v>
      </c>
      <c r="F40" s="1">
        <f>0+13500+11230</f>
        <v>24730</v>
      </c>
      <c r="G40" s="1">
        <f>0+13500+9950</f>
        <v>23450</v>
      </c>
      <c r="H40" s="1">
        <f>0+13500+11725</f>
        <v>25225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0+13500+10750</f>
        <v>24250</v>
      </c>
      <c r="F41" s="2">
        <f>0+13500+9090</f>
        <v>22590</v>
      </c>
      <c r="G41" s="5">
        <f>0+13500+8050</f>
        <v>21550</v>
      </c>
      <c r="H41" s="2">
        <f>0+13500+9475</f>
        <v>22975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0+13500+10250</f>
        <v>23750</v>
      </c>
      <c r="F42" s="1">
        <f>0+13500+8550</f>
        <v>22050</v>
      </c>
      <c r="G42" s="1">
        <f>0+13500+7550</f>
        <v>21050</v>
      </c>
      <c r="H42" s="1">
        <f>0+13500+8825</f>
        <v>22325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0+13500+9750</f>
        <v>23250</v>
      </c>
      <c r="F43" s="2">
        <f>0+13500+8010</f>
        <v>21510</v>
      </c>
      <c r="G43" s="5">
        <f>0+13500+7050</f>
        <v>20550</v>
      </c>
      <c r="H43" s="2">
        <f>0+13500+8175</f>
        <v>21675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0+13500+9000</f>
        <v>22500</v>
      </c>
      <c r="F44" s="1">
        <f>0+13500+7200</f>
        <v>20700</v>
      </c>
      <c r="G44" s="1">
        <f>0+13500+6300</f>
        <v>19800</v>
      </c>
      <c r="H44" s="1">
        <f>0+13500+7200</f>
        <v>20700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0+13500+11000</f>
        <v>24500</v>
      </c>
      <c r="F45" s="2">
        <f>0+13500+8800</f>
        <v>22300</v>
      </c>
      <c r="G45" s="5">
        <f>0+13500+7700</f>
        <v>21200</v>
      </c>
      <c r="H45" s="2">
        <f>0+13500+8800</f>
        <v>22300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0+13500+9000</f>
        <v>22500</v>
      </c>
      <c r="F46" s="1">
        <f>0+13500+7200</f>
        <v>20700</v>
      </c>
      <c r="G46" s="1">
        <f>0+13500+6300</f>
        <v>19800</v>
      </c>
      <c r="H46" s="1">
        <f>0+13500+7200</f>
        <v>20700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0+13500+8500</f>
        <v>22000</v>
      </c>
      <c r="F47" s="2">
        <f>0+13500+6700</f>
        <v>20200</v>
      </c>
      <c r="G47" s="5">
        <f>0+13500+5925</f>
        <v>19425</v>
      </c>
      <c r="H47" s="2">
        <f>0+13500+7200</f>
        <v>20700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0+13500+8100</f>
        <v>21600</v>
      </c>
      <c r="F48" s="1">
        <f>0+13500+6300</f>
        <v>19800</v>
      </c>
      <c r="G48" s="1">
        <f>0+13500+5625</f>
        <v>19125</v>
      </c>
      <c r="H48" s="1">
        <f>0+13500+7200</f>
        <v>20700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0+13500+9000</f>
        <v>22500</v>
      </c>
      <c r="F49" s="2">
        <f>0+13500+7000</f>
        <v>20500</v>
      </c>
      <c r="G49" s="5">
        <f>0+13500+6250</f>
        <v>19750</v>
      </c>
      <c r="H49" s="2">
        <f>0+13500+8000</f>
        <v>21500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0+13500+5400</f>
        <v>18900</v>
      </c>
      <c r="F50" s="1">
        <f>0+13500+4200</f>
        <v>17700</v>
      </c>
      <c r="G50" s="1">
        <f>0+13500+3750</f>
        <v>17250</v>
      </c>
      <c r="H50" s="1">
        <f>0+13500+4800</f>
        <v>18300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2022-02-05T21:54:18Z</dcterms:modified>
  <cp:category/>
  <cp:version/>
  <cp:contentType/>
  <cp:contentStatus/>
</cp:coreProperties>
</file>